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energies-my.sharepoint.com/personal/melina_piovano_vinci-energies_net/Documents/Documentos/AlegraTusFinanzas/"/>
    </mc:Choice>
  </mc:AlternateContent>
  <xr:revisionPtr revIDLastSave="960" documentId="8_{213B6700-1E21-4CAA-BD8F-0B22196A0F75}" xr6:coauthVersionLast="45" xr6:coauthVersionMax="45" xr10:uidLastSave="{A4C8465F-CDC4-4C92-9D4C-47A11FEEE81B}"/>
  <bookViews>
    <workbookView xWindow="20370" yWindow="-120" windowWidth="29040" windowHeight="15840" xr2:uid="{00000000-000D-0000-FFFF-FFFF00000000}"/>
  </bookViews>
  <sheets>
    <sheet name="Presupuesto" sheetId="74" r:id="rId1"/>
    <sheet name="Ingresos" sheetId="76" r:id="rId2"/>
    <sheet name="Egresos" sheetId="77" r:id="rId3"/>
    <sheet name="Categorías" sheetId="75" r:id="rId4"/>
  </sheets>
  <definedNames>
    <definedName name="_xlnm.Print_Area" localSheetId="0">Presupuesto!$A$1:$O$49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76" l="1"/>
  <c r="Q12" i="74" s="1"/>
  <c r="Q11" i="74" s="1"/>
  <c r="P11" i="76"/>
  <c r="O11" i="76"/>
  <c r="O12" i="74" s="1"/>
  <c r="O11" i="74" s="1"/>
  <c r="Q35" i="74"/>
  <c r="P35" i="74"/>
  <c r="O35" i="74"/>
  <c r="Q33" i="74"/>
  <c r="P33" i="74"/>
  <c r="O33" i="74"/>
  <c r="P12" i="74"/>
  <c r="P11" i="74" s="1"/>
  <c r="Q11" i="77"/>
  <c r="P11" i="77"/>
  <c r="O11" i="77"/>
  <c r="N35" i="74" l="1"/>
  <c r="M35" i="74"/>
  <c r="L35" i="74"/>
  <c r="K35" i="74"/>
  <c r="J35" i="74"/>
  <c r="I35" i="74"/>
  <c r="H35" i="74"/>
  <c r="G35" i="74"/>
  <c r="F35" i="74"/>
  <c r="E35" i="74"/>
  <c r="D35" i="74"/>
  <c r="C35" i="74"/>
  <c r="N11" i="77"/>
  <c r="M11" i="77"/>
  <c r="L11" i="77"/>
  <c r="K11" i="77"/>
  <c r="J11" i="77"/>
  <c r="I11" i="77"/>
  <c r="H11" i="77"/>
  <c r="G11" i="77"/>
  <c r="F11" i="77"/>
  <c r="E11" i="77"/>
  <c r="D11" i="77"/>
  <c r="C11" i="77"/>
  <c r="N11" i="76"/>
  <c r="M11" i="76"/>
  <c r="L11" i="76"/>
  <c r="L12" i="74" s="1"/>
  <c r="L11" i="74" s="1"/>
  <c r="K11" i="76"/>
  <c r="K12" i="74" s="1"/>
  <c r="K11" i="74" s="1"/>
  <c r="J11" i="76"/>
  <c r="I11" i="76"/>
  <c r="H11" i="76"/>
  <c r="G11" i="76"/>
  <c r="G12" i="74" s="1"/>
  <c r="G11" i="74" s="1"/>
  <c r="F11" i="76"/>
  <c r="E11" i="76"/>
  <c r="D11" i="76"/>
  <c r="D12" i="74" s="1"/>
  <c r="D11" i="74" s="1"/>
  <c r="C11" i="76"/>
  <c r="C12" i="74" s="1"/>
  <c r="C11" i="74" s="1"/>
  <c r="C10" i="76"/>
  <c r="E12" i="74"/>
  <c r="E11" i="74" s="1"/>
  <c r="F12" i="74"/>
  <c r="F11" i="74" s="1"/>
  <c r="J12" i="74"/>
  <c r="J11" i="74" s="1"/>
  <c r="M12" i="74"/>
  <c r="M11" i="74" s="1"/>
  <c r="N12" i="74"/>
  <c r="N11" i="74" s="1"/>
  <c r="D33" i="74"/>
  <c r="E33" i="74"/>
  <c r="F33" i="74"/>
  <c r="G33" i="74"/>
  <c r="H33" i="74"/>
  <c r="I33" i="74"/>
  <c r="J33" i="74"/>
  <c r="K33" i="74"/>
  <c r="L33" i="74"/>
  <c r="M33" i="74"/>
  <c r="N33" i="74"/>
  <c r="C33" i="74"/>
  <c r="C10" i="77"/>
  <c r="D10" i="74"/>
  <c r="D10" i="77" s="1"/>
  <c r="I12" i="74"/>
  <c r="I11" i="74" s="1"/>
  <c r="H12" i="74"/>
  <c r="H11" i="74" s="1"/>
  <c r="D10" i="76" l="1"/>
  <c r="E10" i="74"/>
  <c r="E10" i="77" s="1"/>
  <c r="F10" i="74" l="1"/>
  <c r="E10" i="76"/>
  <c r="G10" i="74" l="1"/>
  <c r="F10" i="76"/>
  <c r="F10" i="77"/>
  <c r="G10" i="76" l="1"/>
  <c r="G10" i="77"/>
  <c r="H10" i="74"/>
  <c r="H10" i="76" l="1"/>
  <c r="H10" i="77"/>
  <c r="I10" i="74"/>
  <c r="I10" i="76" l="1"/>
  <c r="I10" i="77"/>
  <c r="J10" i="74"/>
  <c r="J10" i="76" l="1"/>
  <c r="J10" i="77"/>
  <c r="K10" i="74"/>
  <c r="K10" i="76" l="1"/>
  <c r="K10" i="77"/>
  <c r="L10" i="74"/>
  <c r="L10" i="76" l="1"/>
  <c r="L10" i="77"/>
  <c r="M10" i="74"/>
  <c r="M10" i="76" l="1"/>
  <c r="M10" i="77"/>
  <c r="N10" i="74"/>
  <c r="O10" i="74" s="1"/>
  <c r="O10" i="76" s="1"/>
  <c r="P10" i="74" l="1"/>
  <c r="P10" i="76" s="1"/>
  <c r="O10" i="77"/>
  <c r="N10" i="76"/>
  <c r="N10" i="77"/>
  <c r="Q10" i="74" l="1"/>
  <c r="P10" i="77"/>
  <c r="D21" i="74" l="1"/>
  <c r="Q10" i="77"/>
  <c r="Q10" i="76"/>
  <c r="D27" i="74"/>
  <c r="G19" i="74"/>
  <c r="I21" i="74"/>
  <c r="H25" i="74"/>
  <c r="C22" i="74"/>
  <c r="H19" i="74"/>
  <c r="H24" i="74"/>
  <c r="D25" i="74"/>
  <c r="N27" i="74"/>
  <c r="E25" i="74"/>
  <c r="F23" i="74"/>
  <c r="M24" i="74"/>
  <c r="O18" i="74"/>
  <c r="P20" i="74"/>
  <c r="Q17" i="74"/>
  <c r="Q24" i="74"/>
  <c r="P16" i="74"/>
  <c r="P22" i="74"/>
  <c r="O26" i="74"/>
  <c r="Q18" i="74"/>
  <c r="Q26" i="74"/>
  <c r="P21" i="74"/>
  <c r="P19" i="74"/>
  <c r="O20" i="74"/>
  <c r="O17" i="74"/>
  <c r="O24" i="74"/>
  <c r="O27" i="74"/>
  <c r="Q23" i="74"/>
  <c r="O21" i="74"/>
  <c r="P23" i="74"/>
  <c r="Q20" i="74"/>
  <c r="P17" i="74"/>
  <c r="Q25" i="74"/>
  <c r="Q22" i="74"/>
  <c r="Q16" i="74"/>
  <c r="P24" i="74"/>
  <c r="Q21" i="74"/>
  <c r="P25" i="74"/>
  <c r="O16" i="74"/>
  <c r="O25" i="74"/>
  <c r="P18" i="74"/>
  <c r="Q27" i="74"/>
  <c r="C27" i="74"/>
  <c r="J27" i="74"/>
  <c r="F26" i="74"/>
  <c r="E21" i="74"/>
  <c r="N23" i="74"/>
  <c r="N22" i="74"/>
  <c r="K24" i="74"/>
  <c r="G23" i="74"/>
  <c r="I20" i="74"/>
  <c r="J19" i="74"/>
  <c r="K19" i="74"/>
  <c r="J25" i="74"/>
  <c r="H20" i="74"/>
  <c r="F21" i="74"/>
  <c r="G22" i="74"/>
  <c r="E19" i="74"/>
  <c r="F20" i="74"/>
  <c r="F27" i="74"/>
  <c r="K21" i="74"/>
  <c r="E27" i="74"/>
  <c r="K26" i="74"/>
  <c r="I24" i="74"/>
  <c r="M23" i="74"/>
  <c r="H21" i="74"/>
  <c r="K25" i="74"/>
  <c r="O23" i="74"/>
  <c r="O19" i="74"/>
  <c r="E24" i="74"/>
  <c r="D20" i="74"/>
  <c r="I23" i="74"/>
  <c r="K27" i="74"/>
  <c r="G20" i="74"/>
  <c r="L27" i="74"/>
  <c r="H23" i="74"/>
  <c r="E20" i="74"/>
  <c r="M19" i="74"/>
  <c r="D24" i="74"/>
  <c r="C19" i="74"/>
  <c r="N20" i="74"/>
  <c r="L19" i="74"/>
  <c r="G21" i="74"/>
  <c r="D23" i="74"/>
  <c r="L21" i="74"/>
  <c r="E22" i="74"/>
  <c r="Q19" i="74"/>
  <c r="P26" i="74"/>
  <c r="M27" i="74"/>
  <c r="C25" i="74"/>
  <c r="I27" i="74"/>
  <c r="M25" i="74"/>
  <c r="K23" i="74"/>
  <c r="H22" i="74"/>
  <c r="L23" i="74"/>
  <c r="F25" i="74"/>
  <c r="N25" i="74"/>
  <c r="J26" i="74"/>
  <c r="D22" i="74"/>
  <c r="J21" i="74"/>
  <c r="M21" i="74"/>
  <c r="N24" i="74"/>
  <c r="H27" i="74"/>
  <c r="L22" i="74"/>
  <c r="L20" i="74"/>
  <c r="E26" i="74"/>
  <c r="F19" i="74"/>
  <c r="C18" i="74"/>
  <c r="P27" i="74"/>
  <c r="H16" i="74"/>
  <c r="J16" i="74"/>
  <c r="E16" i="74"/>
  <c r="L18" i="74"/>
  <c r="F16" i="74"/>
  <c r="O22" i="74"/>
  <c r="K22" i="74" l="1"/>
  <c r="G24" i="74"/>
  <c r="J22" i="74"/>
  <c r="G25" i="74"/>
  <c r="M26" i="74"/>
  <c r="G27" i="74"/>
  <c r="L25" i="74"/>
  <c r="C23" i="74"/>
  <c r="C17" i="74"/>
  <c r="D16" i="74"/>
  <c r="I16" i="74"/>
  <c r="M18" i="74"/>
  <c r="K17" i="74"/>
  <c r="N16" i="74"/>
  <c r="G17" i="74"/>
  <c r="K18" i="74"/>
  <c r="N21" i="74"/>
  <c r="N19" i="74"/>
  <c r="C26" i="74"/>
  <c r="F24" i="74"/>
  <c r="C21" i="74"/>
  <c r="C20" i="74"/>
  <c r="H26" i="74"/>
  <c r="J20" i="74"/>
  <c r="L17" i="74"/>
  <c r="J17" i="74"/>
  <c r="M17" i="74"/>
  <c r="C16" i="74"/>
  <c r="I17" i="74"/>
  <c r="G18" i="74"/>
  <c r="F18" i="74"/>
  <c r="G16" i="74"/>
  <c r="C24" i="74"/>
  <c r="N26" i="74"/>
  <c r="M22" i="74"/>
  <c r="I22" i="74"/>
  <c r="D26" i="74"/>
  <c r="N17" i="74"/>
  <c r="D17" i="74"/>
  <c r="M16" i="74"/>
  <c r="K16" i="74"/>
  <c r="F17" i="74"/>
  <c r="E18" i="74"/>
  <c r="L26" i="74"/>
  <c r="M20" i="74"/>
  <c r="L24" i="74"/>
  <c r="J23" i="74"/>
  <c r="J24" i="74"/>
  <c r="I26" i="74"/>
  <c r="K20" i="74"/>
  <c r="F22" i="74"/>
  <c r="E23" i="74"/>
  <c r="N18" i="74"/>
  <c r="L16" i="74"/>
  <c r="H18" i="74"/>
  <c r="H17" i="74"/>
  <c r="E17" i="74"/>
  <c r="D18" i="74"/>
  <c r="I18" i="74"/>
  <c r="D19" i="74"/>
  <c r="I19" i="74"/>
  <c r="G26" i="74"/>
  <c r="I25" i="74"/>
  <c r="J18" i="74"/>
  <c r="J15" i="74" s="1"/>
  <c r="J31" i="74" s="1"/>
  <c r="N15" i="74"/>
  <c r="O15" i="74"/>
  <c r="O31" i="74" s="1"/>
  <c r="Q15" i="74"/>
  <c r="Q31" i="74" s="1"/>
  <c r="P15" i="74"/>
  <c r="P31" i="74" s="1"/>
  <c r="H15" i="74" l="1"/>
  <c r="H31" i="74" s="1"/>
  <c r="G15" i="74"/>
  <c r="G31" i="74" s="1"/>
  <c r="F15" i="74"/>
  <c r="F31" i="74" s="1"/>
  <c r="L15" i="74"/>
  <c r="L31" i="74" s="1"/>
  <c r="I15" i="74"/>
  <c r="I31" i="74" s="1"/>
  <c r="C15" i="74"/>
  <c r="C31" i="74" s="1"/>
  <c r="E15" i="74"/>
  <c r="E31" i="74" s="1"/>
  <c r="M15" i="74"/>
  <c r="M31" i="74" s="1"/>
  <c r="K15" i="74"/>
  <c r="K31" i="74" s="1"/>
  <c r="D15" i="74"/>
  <c r="D31" i="74" s="1"/>
  <c r="N31" i="74"/>
</calcChain>
</file>

<file path=xl/sharedStrings.xml><?xml version="1.0" encoding="utf-8"?>
<sst xmlns="http://schemas.openxmlformats.org/spreadsheetml/2006/main" count="158" uniqueCount="103">
  <si>
    <t>Ingresos</t>
  </si>
  <si>
    <t>Total Ingresos</t>
  </si>
  <si>
    <t>Transporte</t>
  </si>
  <si>
    <t>Transporte Público</t>
  </si>
  <si>
    <t>Gasolina</t>
  </si>
  <si>
    <t>Parking</t>
  </si>
  <si>
    <t>Salud</t>
  </si>
  <si>
    <t>Alquiler</t>
  </si>
  <si>
    <t>Agua</t>
  </si>
  <si>
    <t>Ropa</t>
  </si>
  <si>
    <t>Seguro de salud</t>
  </si>
  <si>
    <t>Gym</t>
  </si>
  <si>
    <t>Vivienda</t>
  </si>
  <si>
    <t>Wifi</t>
  </si>
  <si>
    <t>Móvil</t>
  </si>
  <si>
    <t>Calefacción</t>
  </si>
  <si>
    <t>Electricidad</t>
  </si>
  <si>
    <t>Cuenta Bancaria</t>
  </si>
  <si>
    <t>Efectivo</t>
  </si>
  <si>
    <t>Uso de ahorros</t>
  </si>
  <si>
    <t>Listado de Categorías</t>
  </si>
  <si>
    <t>Trabajo</t>
  </si>
  <si>
    <t>Comunicaciones y Tecnología</t>
  </si>
  <si>
    <t>Comida</t>
  </si>
  <si>
    <t>Educación</t>
  </si>
  <si>
    <t>Finanzas</t>
  </si>
  <si>
    <t>Personal</t>
  </si>
  <si>
    <t>Mascotas</t>
  </si>
  <si>
    <t>Ocio</t>
  </si>
  <si>
    <t>Gastos personales</t>
  </si>
  <si>
    <t>Ahorro</t>
  </si>
  <si>
    <t>Posibles subcategorías</t>
  </si>
  <si>
    <t>Colchoncito</t>
  </si>
  <si>
    <t>Saldo</t>
  </si>
  <si>
    <t>Total Egresos</t>
  </si>
  <si>
    <t>https://belink.bio/alegratusfinanzas</t>
  </si>
  <si>
    <t>¡JUGA CON TU PRESUPUESTO!</t>
  </si>
  <si>
    <t>Instrucciones:</t>
  </si>
  <si>
    <t>2)</t>
  </si>
  <si>
    <t>1)</t>
  </si>
  <si>
    <t>3)</t>
  </si>
  <si>
    <t>4)</t>
  </si>
  <si>
    <t>5)</t>
  </si>
  <si>
    <t>6)</t>
  </si>
  <si>
    <t>7)</t>
  </si>
  <si>
    <t>8)</t>
  </si>
  <si>
    <t xml:space="preserve">Completa la hoja "Egresos", lista todos tus gastos, hasta el más pequeño, asignale una categoría (ayudate con la hoja "Categorías) </t>
  </si>
  <si>
    <t xml:space="preserve">Completa la hoja "Ingresos", lista todos los diferentes tipos de ingresos que tengas y luego estima cual va a ser el monto de ese egreso </t>
  </si>
  <si>
    <t>Ahorro acumulado</t>
  </si>
  <si>
    <t>Colchoncito acumulado</t>
  </si>
  <si>
    <t>y luego estima cual va a ser el monto de ese egreso cada mes hasta un año.</t>
  </si>
  <si>
    <t>cada mes hasta un año.</t>
  </si>
  <si>
    <t>Si el Saldo es negativo quiere decir que ese mes deberás analizar la posibilidad de reducir los gastos o utilizar tus ahorros.</t>
  </si>
  <si>
    <t>Con la opción de usar los ahorros, completa la fila 12 "Uso de ahorros" en el mes que de negativo con el monto que vas a necesitar.</t>
  </si>
  <si>
    <t>Ahorro meses anteriores</t>
  </si>
  <si>
    <t>https://instagram.com/alegratusfinanzas?utm_medium=copy_link</t>
  </si>
  <si>
    <t>Colchon meses anteriores</t>
  </si>
  <si>
    <t>En sólo 8 pasos!</t>
  </si>
  <si>
    <t>Categoría</t>
  </si>
  <si>
    <t>Alquiler Local</t>
  </si>
  <si>
    <t>DETALLE DE CATEGORÍAS</t>
  </si>
  <si>
    <t>LISTADO DE EGRESOS</t>
  </si>
  <si>
    <t>LISTADO DE INGRESOS</t>
  </si>
  <si>
    <t>Acreedores</t>
  </si>
  <si>
    <t>Supermercado</t>
  </si>
  <si>
    <t>Netflix</t>
  </si>
  <si>
    <t>Salidas sociales</t>
  </si>
  <si>
    <t>Vacaciones</t>
  </si>
  <si>
    <t>Master</t>
  </si>
  <si>
    <t>Comisiones Bancarias</t>
  </si>
  <si>
    <t>Alimento</t>
  </si>
  <si>
    <t>Tintorería</t>
  </si>
  <si>
    <t>Comunic.y Tecn.</t>
  </si>
  <si>
    <t>Spotify</t>
  </si>
  <si>
    <t>Ropa Nueva</t>
  </si>
  <si>
    <t>Alquiler, Luz, Gas, Agua, Internet, Alarma, Seguro, Mantenimiento, etc.</t>
  </si>
  <si>
    <t>Móvil, Netflix, Spotify, TV por cable, etc.</t>
  </si>
  <si>
    <t>Metro, Coche, Gasolina, etc.</t>
  </si>
  <si>
    <t>Seguro médico, Farmacia, Gym, etc.</t>
  </si>
  <si>
    <t>Supermercado, Delivery, etc.</t>
  </si>
  <si>
    <t>Máster, colegio, libros, etc.</t>
  </si>
  <si>
    <t>Comisiones bancarias, Créditos, Hipoteca, etc.</t>
  </si>
  <si>
    <t>Niñera, empleada doméstica, jardinero, etc.</t>
  </si>
  <si>
    <t>Vacaciones, salidas sociales, cine, teatro.</t>
  </si>
  <si>
    <t>Manicuría, peluquería, etc.</t>
  </si>
  <si>
    <t>Alimentos, vacunas, etc.</t>
  </si>
  <si>
    <t>Tintorería, ropa nueva, etc.</t>
  </si>
  <si>
    <t>Cuota moto</t>
  </si>
  <si>
    <t>Seguro moto</t>
  </si>
  <si>
    <t>Lavado moto</t>
  </si>
  <si>
    <t>Mantenimiento mot</t>
  </si>
  <si>
    <t>Impuestos moto</t>
  </si>
  <si>
    <t>Multas moto</t>
  </si>
  <si>
    <t>Apple</t>
  </si>
  <si>
    <t>Belleza</t>
  </si>
  <si>
    <t>Londres</t>
  </si>
  <si>
    <t>Regalos bsas</t>
  </si>
  <si>
    <t>Deuda</t>
  </si>
  <si>
    <t>IRPF</t>
  </si>
  <si>
    <t>Si el Saldo es positivo distribuí el mismo entre el Colchoncito (fila 29) y el Ahorro (fila 28) (Repasa los tips para cada uno en el Instagram de AleGra tus Finanzas).</t>
  </si>
  <si>
    <t>Actualiza las celdas de ahorro (fila 34) y colchoncito (fila 36) de meses anteriores con lo que tengas guardado.</t>
  </si>
  <si>
    <t>El saldo (fila 31) siempre tiene que ser "CERO".</t>
  </si>
  <si>
    <t>Una vez detallado ambos mira en esta hoja ("Presupuesto") el Saldo que queda al final (fila 31).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</si>
</sst>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C0A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6"/>
      <color theme="7" tint="-0.249977111117893"/>
      <name val="Cavolini"/>
      <family val="4"/>
    </font>
    <font>
      <b/>
      <sz val="14"/>
      <color theme="7" tint="-0.249977111117893"/>
      <name val="Cavolini"/>
      <family val="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Fill="1"/>
    <xf numFmtId="0" fontId="0" fillId="0" borderId="0" xfId="0" applyFont="1"/>
    <xf numFmtId="165" fontId="2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0" xfId="0" applyNumberFormat="1" applyFont="1"/>
    <xf numFmtId="3" fontId="0" fillId="0" borderId="0" xfId="0" applyNumberFormat="1"/>
    <xf numFmtId="3" fontId="0" fillId="2" borderId="0" xfId="0" applyNumberFormat="1" applyFill="1"/>
    <xf numFmtId="3" fontId="0" fillId="0" borderId="0" xfId="0" applyNumberFormat="1" applyFill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3" borderId="0" xfId="0" applyFont="1" applyFill="1"/>
    <xf numFmtId="3" fontId="2" fillId="3" borderId="0" xfId="0" applyNumberFormat="1" applyFont="1" applyFill="1"/>
    <xf numFmtId="3" fontId="0" fillId="2" borderId="0" xfId="0" applyNumberFormat="1" applyFont="1" applyFill="1"/>
    <xf numFmtId="4" fontId="3" fillId="0" borderId="0" xfId="2" applyNumberFormat="1"/>
    <xf numFmtId="0" fontId="4" fillId="0" borderId="0" xfId="0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0" fillId="0" borderId="0" xfId="0" applyAlignment="1"/>
    <xf numFmtId="0" fontId="5" fillId="0" borderId="0" xfId="0" applyFont="1" applyAlignment="1">
      <alignment horizontal="right" vertical="center"/>
    </xf>
    <xf numFmtId="0" fontId="3" fillId="0" borderId="0" xfId="2" applyAlignment="1">
      <alignment horizontal="right"/>
    </xf>
    <xf numFmtId="0" fontId="0" fillId="0" borderId="0" xfId="0" applyFont="1" applyFill="1"/>
    <xf numFmtId="3" fontId="0" fillId="2" borderId="0" xfId="0" applyNumberFormat="1" applyFill="1" applyAlignment="1"/>
    <xf numFmtId="3" fontId="0" fillId="0" borderId="0" xfId="0" applyNumberFormat="1" applyFont="1"/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2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38101</xdr:rowOff>
    </xdr:from>
    <xdr:to>
      <xdr:col>1</xdr:col>
      <xdr:colOff>1514475</xdr:colOff>
      <xdr:row>7</xdr:row>
      <xdr:rowOff>147109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879C45-4117-4D7C-AD76-7B20F58D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1"/>
          <a:ext cx="1419225" cy="1261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47626</xdr:rowOff>
    </xdr:from>
    <xdr:to>
      <xdr:col>1</xdr:col>
      <xdr:colOff>1038225</xdr:colOff>
      <xdr:row>7</xdr:row>
      <xdr:rowOff>166159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B5331-EC03-497E-8422-FA00AB70B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2876"/>
          <a:ext cx="1419225" cy="1271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19051</xdr:rowOff>
    </xdr:from>
    <xdr:to>
      <xdr:col>1</xdr:col>
      <xdr:colOff>790575</xdr:colOff>
      <xdr:row>7</xdr:row>
      <xdr:rowOff>137584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F9C0A5-C4AE-4920-AF4A-3FD89CAD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14301"/>
          <a:ext cx="1419225" cy="1271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38101</xdr:rowOff>
    </xdr:from>
    <xdr:to>
      <xdr:col>0</xdr:col>
      <xdr:colOff>1514475</xdr:colOff>
      <xdr:row>7</xdr:row>
      <xdr:rowOff>166159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5CCA67-1451-47B1-9672-D39FB5E8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3351"/>
          <a:ext cx="1419225" cy="127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stagram.com/alegratusfinanzas?utm_medium=copy_link" TargetMode="External"/><Relationship Id="rId1" Type="http://schemas.openxmlformats.org/officeDocument/2006/relationships/hyperlink" Target="https://belink.bio/alegratusfinanza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elink.bio/alegratusfinanza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belink.bio/alegratusfinanza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belink.bio/alegratusfinanz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518"/>
  <sheetViews>
    <sheetView showGridLines="0" tabSelected="1" topLeftCell="A7" zoomScaleNormal="100" workbookViewId="0">
      <selection activeCell="E29" sqref="E29"/>
    </sheetView>
  </sheetViews>
  <sheetFormatPr baseColWidth="10" defaultRowHeight="15" x14ac:dyDescent="0.25"/>
  <cols>
    <col min="1" max="1" width="3.140625" customWidth="1"/>
    <col min="2" max="2" width="23.85546875" style="4" customWidth="1"/>
    <col min="9" max="10" width="11.7109375" bestFit="1" customWidth="1"/>
    <col min="15" max="15" width="7.5703125" bestFit="1" customWidth="1"/>
  </cols>
  <sheetData>
    <row r="1" spans="1:51" ht="7.5" customHeight="1" x14ac:dyDescent="0.25"/>
    <row r="3" spans="1:51" ht="13.5" customHeight="1" x14ac:dyDescent="0.25">
      <c r="E3" s="33" t="s">
        <v>36</v>
      </c>
      <c r="F3" s="33"/>
      <c r="G3" s="33"/>
      <c r="H3" s="33"/>
      <c r="I3" s="33"/>
      <c r="J3" s="33"/>
      <c r="K3" s="33"/>
    </row>
    <row r="4" spans="1:51" ht="13.5" customHeight="1" x14ac:dyDescent="0.25">
      <c r="E4" s="33"/>
      <c r="F4" s="33"/>
      <c r="G4" s="33"/>
      <c r="H4" s="33"/>
      <c r="I4" s="33"/>
      <c r="J4" s="33"/>
      <c r="K4" s="33"/>
    </row>
    <row r="5" spans="1:51" ht="13.5" customHeight="1" x14ac:dyDescent="0.25">
      <c r="E5" s="33"/>
      <c r="F5" s="33"/>
      <c r="G5" s="33"/>
      <c r="H5" s="33"/>
      <c r="I5" s="33"/>
      <c r="J5" s="33"/>
      <c r="K5" s="33"/>
    </row>
    <row r="6" spans="1:51" ht="20.25" customHeight="1" x14ac:dyDescent="0.25">
      <c r="E6" s="21"/>
      <c r="F6" s="21"/>
      <c r="G6" s="21"/>
      <c r="H6" s="21"/>
      <c r="I6" s="34" t="s">
        <v>57</v>
      </c>
      <c r="J6" s="34"/>
      <c r="K6" s="34"/>
    </row>
    <row r="7" spans="1:51" x14ac:dyDescent="0.25">
      <c r="L7" s="35" t="s">
        <v>35</v>
      </c>
      <c r="M7" s="35"/>
      <c r="N7" s="35"/>
    </row>
    <row r="9" spans="1:51" ht="5.25" customHeight="1" x14ac:dyDescent="0.25"/>
    <row r="10" spans="1:51" x14ac:dyDescent="0.25">
      <c r="B10"/>
      <c r="C10" s="8">
        <v>44562</v>
      </c>
      <c r="D10" s="8">
        <f>+C10+31</f>
        <v>44593</v>
      </c>
      <c r="E10" s="8">
        <f t="shared" ref="E10:N10" si="0">+D10+31</f>
        <v>44624</v>
      </c>
      <c r="F10" s="8">
        <f t="shared" si="0"/>
        <v>44655</v>
      </c>
      <c r="G10" s="8">
        <f t="shared" si="0"/>
        <v>44686</v>
      </c>
      <c r="H10" s="8">
        <f t="shared" si="0"/>
        <v>44717</v>
      </c>
      <c r="I10" s="8">
        <f t="shared" si="0"/>
        <v>44748</v>
      </c>
      <c r="J10" s="8">
        <f t="shared" si="0"/>
        <v>44779</v>
      </c>
      <c r="K10" s="8">
        <f t="shared" si="0"/>
        <v>44810</v>
      </c>
      <c r="L10" s="8">
        <f t="shared" si="0"/>
        <v>44841</v>
      </c>
      <c r="M10" s="8">
        <f t="shared" si="0"/>
        <v>44872</v>
      </c>
      <c r="N10" s="8">
        <f t="shared" si="0"/>
        <v>44903</v>
      </c>
      <c r="O10" s="8">
        <f t="shared" ref="O10" si="1">+N10+31</f>
        <v>44934</v>
      </c>
      <c r="P10" s="8">
        <f t="shared" ref="P10" si="2">+O10+31</f>
        <v>44965</v>
      </c>
      <c r="Q10" s="8">
        <f t="shared" ref="Q10" si="3">+P10+31</f>
        <v>44996</v>
      </c>
    </row>
    <row r="11" spans="1:51" s="4" customFormat="1" x14ac:dyDescent="0.25">
      <c r="B11" s="4" t="s">
        <v>1</v>
      </c>
      <c r="C11" s="11">
        <f>+SUM(C12:C14)</f>
        <v>320</v>
      </c>
      <c r="D11" s="11">
        <f t="shared" ref="D11:N11" si="4">+SUM(D12:D14)</f>
        <v>1923</v>
      </c>
      <c r="E11" s="11">
        <f t="shared" si="4"/>
        <v>1833</v>
      </c>
      <c r="F11" s="11">
        <f t="shared" si="4"/>
        <v>1700</v>
      </c>
      <c r="G11" s="11">
        <f t="shared" si="4"/>
        <v>2670</v>
      </c>
      <c r="H11" s="11">
        <f t="shared" si="4"/>
        <v>1700</v>
      </c>
      <c r="I11" s="11">
        <f t="shared" si="4"/>
        <v>1700</v>
      </c>
      <c r="J11" s="11">
        <f t="shared" si="4"/>
        <v>3400</v>
      </c>
      <c r="K11" s="11">
        <f t="shared" si="4"/>
        <v>1785</v>
      </c>
      <c r="L11" s="11">
        <f t="shared" si="4"/>
        <v>1770</v>
      </c>
      <c r="M11" s="11">
        <f t="shared" si="4"/>
        <v>1700</v>
      </c>
      <c r="N11" s="11">
        <f t="shared" si="4"/>
        <v>1700</v>
      </c>
      <c r="O11" s="11">
        <f t="shared" ref="O11:Q11" si="5">+SUM(O12:O14)</f>
        <v>1700</v>
      </c>
      <c r="P11" s="11">
        <f t="shared" si="5"/>
        <v>3400</v>
      </c>
      <c r="Q11" s="11">
        <f t="shared" si="5"/>
        <v>1700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s="4" customFormat="1" x14ac:dyDescent="0.25">
      <c r="B12" s="7" t="s">
        <v>0</v>
      </c>
      <c r="C12" s="29">
        <f>+Ingresos!C11</f>
        <v>320</v>
      </c>
      <c r="D12" s="29">
        <f>+Ingresos!D11</f>
        <v>1923</v>
      </c>
      <c r="E12" s="29">
        <f>+Ingresos!E11</f>
        <v>1833</v>
      </c>
      <c r="F12" s="29">
        <f>+Ingresos!F11</f>
        <v>1700</v>
      </c>
      <c r="G12" s="29">
        <f>+Ingresos!G11</f>
        <v>1700</v>
      </c>
      <c r="H12" s="29">
        <f>+Ingresos!H11</f>
        <v>1700</v>
      </c>
      <c r="I12" s="29">
        <f>+Ingresos!I11</f>
        <v>1700</v>
      </c>
      <c r="J12" s="29">
        <f>+Ingresos!J11</f>
        <v>3400</v>
      </c>
      <c r="K12" s="29">
        <f>+Ingresos!K11</f>
        <v>1700</v>
      </c>
      <c r="L12" s="29">
        <f>+Ingresos!L11</f>
        <v>1700</v>
      </c>
      <c r="M12" s="29">
        <f>+Ingresos!M11</f>
        <v>1700</v>
      </c>
      <c r="N12" s="29">
        <f>+Ingresos!N11</f>
        <v>1700</v>
      </c>
      <c r="O12" s="29">
        <f>+Ingresos!O11</f>
        <v>1700</v>
      </c>
      <c r="P12" s="29">
        <f>+Ingresos!P11</f>
        <v>3400</v>
      </c>
      <c r="Q12" s="29">
        <f>+Ingresos!Q11</f>
        <v>1700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x14ac:dyDescent="0.25">
      <c r="A13" s="4"/>
      <c r="B13" s="30" t="s">
        <v>19</v>
      </c>
      <c r="C13" s="19">
        <v>0</v>
      </c>
      <c r="D13" s="19">
        <v>0</v>
      </c>
      <c r="E13" s="19">
        <v>0</v>
      </c>
      <c r="F13" s="19">
        <v>0</v>
      </c>
      <c r="G13" s="19">
        <v>970</v>
      </c>
      <c r="H13" s="19">
        <v>0</v>
      </c>
      <c r="I13" s="19">
        <v>0</v>
      </c>
      <c r="J13" s="19">
        <v>0</v>
      </c>
      <c r="K13" s="19">
        <v>85</v>
      </c>
      <c r="L13" s="19">
        <v>70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5.25" customHeight="1" x14ac:dyDescent="0.25"/>
    <row r="15" spans="1:51" s="4" customFormat="1" x14ac:dyDescent="0.25">
      <c r="B15" s="4" t="s">
        <v>34</v>
      </c>
      <c r="C15" s="11">
        <f t="shared" ref="C15:N15" ca="1" si="6">+SUM(C16:C30)</f>
        <v>320</v>
      </c>
      <c r="D15" s="11">
        <f t="shared" ca="1" si="6"/>
        <v>1923</v>
      </c>
      <c r="E15" s="11">
        <f t="shared" ca="1" si="6"/>
        <v>1833</v>
      </c>
      <c r="F15" s="11">
        <f t="shared" ca="1" si="6"/>
        <v>1700</v>
      </c>
      <c r="G15" s="11">
        <f t="shared" ca="1" si="6"/>
        <v>2670</v>
      </c>
      <c r="H15" s="11">
        <f t="shared" ca="1" si="6"/>
        <v>1700</v>
      </c>
      <c r="I15" s="11">
        <f t="shared" ca="1" si="6"/>
        <v>1700</v>
      </c>
      <c r="J15" s="11">
        <f t="shared" ca="1" si="6"/>
        <v>3400</v>
      </c>
      <c r="K15" s="11">
        <f t="shared" ca="1" si="6"/>
        <v>1785</v>
      </c>
      <c r="L15" s="11">
        <f t="shared" ca="1" si="6"/>
        <v>1770</v>
      </c>
      <c r="M15" s="11">
        <f t="shared" ca="1" si="6"/>
        <v>1700</v>
      </c>
      <c r="N15" s="11">
        <f t="shared" ca="1" si="6"/>
        <v>1700</v>
      </c>
      <c r="O15" s="11">
        <f t="shared" ref="O15:Q15" ca="1" si="7">+SUM(O16:O30)</f>
        <v>1700</v>
      </c>
      <c r="P15" s="11">
        <f t="shared" ca="1" si="7"/>
        <v>3400</v>
      </c>
      <c r="Q15" s="11">
        <f t="shared" ca="1" si="7"/>
        <v>1700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x14ac:dyDescent="0.25">
      <c r="A16" s="4"/>
      <c r="B16" s="7" t="s">
        <v>2</v>
      </c>
      <c r="C16" s="29">
        <f ca="1">+SUMIF(Egresos!$A:$V,Presupuesto!$B16,Egresos!C:C)</f>
        <v>0</v>
      </c>
      <c r="D16" s="29">
        <f ca="1">+SUMIF(Egresos!$A:$V,Presupuesto!$B16,Egresos!D:D)</f>
        <v>167</v>
      </c>
      <c r="E16" s="29">
        <f ca="1">+SUMIF(Egresos!$A:$V,Presupuesto!$B16,Egresos!E:E)</f>
        <v>167</v>
      </c>
      <c r="F16" s="29">
        <f ca="1">+SUMIF(Egresos!$A:$V,Presupuesto!$B16,Egresos!F:F)</f>
        <v>167</v>
      </c>
      <c r="G16" s="29">
        <f ca="1">+SUMIF(Egresos!$A:$V,Presupuesto!$B16,Egresos!G:G)</f>
        <v>167</v>
      </c>
      <c r="H16" s="29">
        <f ca="1">+SUMIF(Egresos!$A:$V,Presupuesto!$B16,Egresos!H:H)</f>
        <v>167</v>
      </c>
      <c r="I16" s="29">
        <f ca="1">+SUMIF(Egresos!$A:$V,Presupuesto!$B16,Egresos!I:I)</f>
        <v>167</v>
      </c>
      <c r="J16" s="29">
        <f ca="1">+SUMIF(Egresos!$A:$V,Presupuesto!$B16,Egresos!J:J)</f>
        <v>167</v>
      </c>
      <c r="K16" s="29">
        <f ca="1">+SUMIF(Egresos!$A:$V,Presupuesto!$B16,Egresos!K:K)</f>
        <v>167</v>
      </c>
      <c r="L16" s="29">
        <f ca="1">+SUMIF(Egresos!$A:$V,Presupuesto!$B16,Egresos!L:L)</f>
        <v>167</v>
      </c>
      <c r="M16" s="29">
        <f ca="1">+SUMIF(Egresos!$A:$V,Presupuesto!$B16,Egresos!M:M)</f>
        <v>167</v>
      </c>
      <c r="N16" s="29">
        <f ca="1">+SUMIF(Egresos!$A:$V,Presupuesto!$B16,Egresos!N:N)</f>
        <v>167</v>
      </c>
      <c r="O16" s="29">
        <f ca="1">+SUMIF(Egresos!$A:$V,Presupuesto!$B16,Egresos!O:O)</f>
        <v>167</v>
      </c>
      <c r="P16" s="29">
        <f ca="1">+SUMIF(Egresos!$A:$V,Presupuesto!$B16,Egresos!P:P)</f>
        <v>517</v>
      </c>
      <c r="Q16" s="29">
        <f ca="1">+SUMIF(Egresos!$A:$V,Presupuesto!$B16,Egresos!Q:Q)</f>
        <v>167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x14ac:dyDescent="0.25">
      <c r="A17" s="4"/>
      <c r="B17" s="7" t="s">
        <v>6</v>
      </c>
      <c r="C17" s="29">
        <f ca="1">+SUMIF(Egresos!$A:$V,Presupuesto!$B17,Egresos!C:C)</f>
        <v>0</v>
      </c>
      <c r="D17" s="29">
        <f ca="1">+SUMIF(Egresos!$A:$V,Presupuesto!$B17,Egresos!D:D)</f>
        <v>129</v>
      </c>
      <c r="E17" s="29">
        <f ca="1">+SUMIF(Egresos!$A:$V,Presupuesto!$B17,Egresos!E:E)</f>
        <v>129</v>
      </c>
      <c r="F17" s="29">
        <f ca="1">+SUMIF(Egresos!$A:$V,Presupuesto!$B17,Egresos!F:F)</f>
        <v>129</v>
      </c>
      <c r="G17" s="29">
        <f ca="1">+SUMIF(Egresos!$A:$V,Presupuesto!$B17,Egresos!G:G)</f>
        <v>129</v>
      </c>
      <c r="H17" s="29">
        <f ca="1">+SUMIF(Egresos!$A:$V,Presupuesto!$B17,Egresos!H:H)</f>
        <v>45</v>
      </c>
      <c r="I17" s="29">
        <f ca="1">+SUMIF(Egresos!$A:$V,Presupuesto!$B17,Egresos!I:I)</f>
        <v>45</v>
      </c>
      <c r="J17" s="29">
        <f ca="1">+SUMIF(Egresos!$A:$V,Presupuesto!$B17,Egresos!J:J)</f>
        <v>45</v>
      </c>
      <c r="K17" s="29">
        <f ca="1">+SUMIF(Egresos!$A:$V,Presupuesto!$B17,Egresos!K:K)</f>
        <v>45</v>
      </c>
      <c r="L17" s="29">
        <f ca="1">+SUMIF(Egresos!$A:$V,Presupuesto!$B17,Egresos!L:L)</f>
        <v>45</v>
      </c>
      <c r="M17" s="29">
        <f ca="1">+SUMIF(Egresos!$A:$V,Presupuesto!$B17,Egresos!M:M)</f>
        <v>45</v>
      </c>
      <c r="N17" s="29">
        <f ca="1">+SUMIF(Egresos!$A:$V,Presupuesto!$B17,Egresos!N:N)</f>
        <v>45</v>
      </c>
      <c r="O17" s="29">
        <f ca="1">+SUMIF(Egresos!$A:$V,Presupuesto!$B17,Egresos!O:O)</f>
        <v>45</v>
      </c>
      <c r="P17" s="29">
        <f ca="1">+SUMIF(Egresos!$A:$V,Presupuesto!$B17,Egresos!P:P)</f>
        <v>45</v>
      </c>
      <c r="Q17" s="29">
        <f ca="1">+SUMIF(Egresos!$A:$V,Presupuesto!$B17,Egresos!Q:Q)</f>
        <v>45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25">
      <c r="A18" s="4"/>
      <c r="B18" s="7" t="s">
        <v>12</v>
      </c>
      <c r="C18" s="29">
        <f ca="1">+SUMIF(Egresos!$A:$V,Presupuesto!$B18,Egresos!C:C)</f>
        <v>0</v>
      </c>
      <c r="D18" s="29">
        <f ca="1">+SUMIF(Egresos!$A:$V,Presupuesto!$B18,Egresos!D:D)</f>
        <v>420</v>
      </c>
      <c r="E18" s="29">
        <f ca="1">+SUMIF(Egresos!$A:$V,Presupuesto!$B18,Egresos!E:E)</f>
        <v>420</v>
      </c>
      <c r="F18" s="29">
        <f ca="1">+SUMIF(Egresos!$A:$V,Presupuesto!$B18,Egresos!F:F)</f>
        <v>420</v>
      </c>
      <c r="G18" s="29">
        <f ca="1">+SUMIF(Egresos!$A:$V,Presupuesto!$B18,Egresos!G:G)</f>
        <v>420</v>
      </c>
      <c r="H18" s="29">
        <f ca="1">+SUMIF(Egresos!$A:$V,Presupuesto!$B18,Egresos!H:H)</f>
        <v>420</v>
      </c>
      <c r="I18" s="29">
        <f ca="1">+SUMIF(Egresos!$A:$V,Presupuesto!$B18,Egresos!I:I)</f>
        <v>420</v>
      </c>
      <c r="J18" s="29">
        <f ca="1">+SUMIF(Egresos!$A:$V,Presupuesto!$B18,Egresos!J:J)</f>
        <v>420</v>
      </c>
      <c r="K18" s="29">
        <f ca="1">+SUMIF(Egresos!$A:$V,Presupuesto!$B18,Egresos!K:K)</f>
        <v>420</v>
      </c>
      <c r="L18" s="29">
        <f ca="1">+SUMIF(Egresos!$A:$V,Presupuesto!$B18,Egresos!L:L)</f>
        <v>420</v>
      </c>
      <c r="M18" s="29">
        <f ca="1">+SUMIF(Egresos!$A:$V,Presupuesto!$B18,Egresos!M:M)</f>
        <v>420</v>
      </c>
      <c r="N18" s="29">
        <f ca="1">+SUMIF(Egresos!$A:$V,Presupuesto!$B18,Egresos!N:N)</f>
        <v>420</v>
      </c>
      <c r="O18" s="29">
        <f ca="1">+SUMIF(Egresos!$A:$V,Presupuesto!$B18,Egresos!O:O)</f>
        <v>420</v>
      </c>
      <c r="P18" s="29">
        <f ca="1">+SUMIF(Egresos!$A:$V,Presupuesto!$B18,Egresos!P:P)</f>
        <v>420</v>
      </c>
      <c r="Q18" s="29">
        <f ca="1">+SUMIF(Egresos!$A:$V,Presupuesto!$B18,Egresos!Q:Q)</f>
        <v>420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7" t="s">
        <v>72</v>
      </c>
      <c r="C19" s="29">
        <f ca="1">+SUMIF(Egresos!$A:$V,Presupuesto!$B19,Egresos!C:C)</f>
        <v>13</v>
      </c>
      <c r="D19" s="29">
        <f ca="1">+SUMIF(Egresos!$A:$V,Presupuesto!$B19,Egresos!D:D)</f>
        <v>33</v>
      </c>
      <c r="E19" s="29">
        <f ca="1">+SUMIF(Egresos!$A:$V,Presupuesto!$B19,Egresos!E:E)</f>
        <v>33</v>
      </c>
      <c r="F19" s="29">
        <f ca="1">+SUMIF(Egresos!$A:$V,Presupuesto!$B19,Egresos!F:F)</f>
        <v>33</v>
      </c>
      <c r="G19" s="29">
        <f ca="1">+SUMIF(Egresos!$A:$V,Presupuesto!$B19,Egresos!G:G)</f>
        <v>33</v>
      </c>
      <c r="H19" s="29">
        <f ca="1">+SUMIF(Egresos!$A:$V,Presupuesto!$B19,Egresos!H:H)</f>
        <v>33</v>
      </c>
      <c r="I19" s="29">
        <f ca="1">+SUMIF(Egresos!$A:$V,Presupuesto!$B19,Egresos!I:I)</f>
        <v>33</v>
      </c>
      <c r="J19" s="29">
        <f ca="1">+SUMIF(Egresos!$A:$V,Presupuesto!$B19,Egresos!J:J)</f>
        <v>33</v>
      </c>
      <c r="K19" s="29">
        <f ca="1">+SUMIF(Egresos!$A:$V,Presupuesto!$B19,Egresos!K:K)</f>
        <v>33</v>
      </c>
      <c r="L19" s="29">
        <f ca="1">+SUMIF(Egresos!$A:$V,Presupuesto!$B19,Egresos!L:L)</f>
        <v>33</v>
      </c>
      <c r="M19" s="29">
        <f ca="1">+SUMIF(Egresos!$A:$V,Presupuesto!$B19,Egresos!M:M)</f>
        <v>33</v>
      </c>
      <c r="N19" s="29">
        <f ca="1">+SUMIF(Egresos!$A:$V,Presupuesto!$B19,Egresos!N:N)</f>
        <v>33</v>
      </c>
      <c r="O19" s="29">
        <f ca="1">+SUMIF(Egresos!$A:$V,Presupuesto!$B19,Egresos!O:O)</f>
        <v>33</v>
      </c>
      <c r="P19" s="29">
        <f ca="1">+SUMIF(Egresos!$A:$V,Presupuesto!$B19,Egresos!P:P)</f>
        <v>33</v>
      </c>
      <c r="Q19" s="29">
        <f ca="1">+SUMIF(Egresos!$A:$V,Presupuesto!$B19,Egresos!Q:Q)</f>
        <v>33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x14ac:dyDescent="0.25">
      <c r="A20" s="4"/>
      <c r="B20" s="7" t="s">
        <v>23</v>
      </c>
      <c r="C20" s="29">
        <f ca="1">+SUMIF(Egresos!$A:$V,Presupuesto!$B20,Egresos!C:C)</f>
        <v>0</v>
      </c>
      <c r="D20" s="29">
        <f ca="1">+SUMIF(Egresos!$A:$V,Presupuesto!$B20,Egresos!D:D)</f>
        <v>100</v>
      </c>
      <c r="E20" s="29">
        <f ca="1">+SUMIF(Egresos!$A:$V,Presupuesto!$B20,Egresos!E:E)</f>
        <v>100</v>
      </c>
      <c r="F20" s="29">
        <f ca="1">+SUMIF(Egresos!$A:$V,Presupuesto!$B20,Egresos!F:F)</f>
        <v>100</v>
      </c>
      <c r="G20" s="29">
        <f ca="1">+SUMIF(Egresos!$A:$V,Presupuesto!$B20,Egresos!G:G)</f>
        <v>100</v>
      </c>
      <c r="H20" s="29">
        <f ca="1">+SUMIF(Egresos!$A:$V,Presupuesto!$B20,Egresos!H:H)</f>
        <v>100</v>
      </c>
      <c r="I20" s="29">
        <f ca="1">+SUMIF(Egresos!$A:$V,Presupuesto!$B20,Egresos!I:I)</f>
        <v>100</v>
      </c>
      <c r="J20" s="29">
        <f ca="1">+SUMIF(Egresos!$A:$V,Presupuesto!$B20,Egresos!J:J)</f>
        <v>100</v>
      </c>
      <c r="K20" s="29">
        <f ca="1">+SUMIF(Egresos!$A:$V,Presupuesto!$B20,Egresos!K:K)</f>
        <v>100</v>
      </c>
      <c r="L20" s="29">
        <f ca="1">+SUMIF(Egresos!$A:$V,Presupuesto!$B20,Egresos!L:L)</f>
        <v>100</v>
      </c>
      <c r="M20" s="29">
        <f ca="1">+SUMIF(Egresos!$A:$V,Presupuesto!$B20,Egresos!M:M)</f>
        <v>100</v>
      </c>
      <c r="N20" s="29">
        <f ca="1">+SUMIF(Egresos!$A:$V,Presupuesto!$B20,Egresos!N:N)</f>
        <v>100</v>
      </c>
      <c r="O20" s="29">
        <f ca="1">+SUMIF(Egresos!$A:$V,Presupuesto!$B20,Egresos!O:O)</f>
        <v>100</v>
      </c>
      <c r="P20" s="29">
        <f ca="1">+SUMIF(Egresos!$A:$V,Presupuesto!$B20,Egresos!P:P)</f>
        <v>100</v>
      </c>
      <c r="Q20" s="29">
        <f ca="1">+SUMIF(Egresos!$A:$V,Presupuesto!$B20,Egresos!Q:Q)</f>
        <v>100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x14ac:dyDescent="0.25">
      <c r="A21" s="4"/>
      <c r="B21" s="7" t="s">
        <v>24</v>
      </c>
      <c r="C21" s="29">
        <f ca="1">+SUMIF(Egresos!$A:$V,Presupuesto!$B21,Egresos!C:C)</f>
        <v>0</v>
      </c>
      <c r="D21" s="29">
        <f ca="1">+SUMIF(Egresos!$A:$V,Presupuesto!$B21,Egresos!D:D)</f>
        <v>200</v>
      </c>
      <c r="E21" s="29">
        <f ca="1">+SUMIF(Egresos!$A:$V,Presupuesto!$B21,Egresos!E:E)</f>
        <v>200</v>
      </c>
      <c r="F21" s="29">
        <f ca="1">+SUMIF(Egresos!$A:$V,Presupuesto!$B21,Egresos!F:F)</f>
        <v>200</v>
      </c>
      <c r="G21" s="29">
        <f ca="1">+SUMIF(Egresos!$A:$V,Presupuesto!$B21,Egresos!G:G)</f>
        <v>200</v>
      </c>
      <c r="H21" s="29">
        <f ca="1">+SUMIF(Egresos!$A:$V,Presupuesto!$B21,Egresos!H:H)</f>
        <v>200</v>
      </c>
      <c r="I21" s="29">
        <f ca="1">+SUMIF(Egresos!$A:$V,Presupuesto!$B21,Egresos!I:I)</f>
        <v>200</v>
      </c>
      <c r="J21" s="29">
        <f ca="1">+SUMIF(Egresos!$A:$V,Presupuesto!$B21,Egresos!J:J)</f>
        <v>200</v>
      </c>
      <c r="K21" s="29">
        <f ca="1">+SUMIF(Egresos!$A:$V,Presupuesto!$B21,Egresos!K:K)</f>
        <v>200</v>
      </c>
      <c r="L21" s="29">
        <f ca="1">+SUMIF(Egresos!$A:$V,Presupuesto!$B21,Egresos!L:L)</f>
        <v>200</v>
      </c>
      <c r="M21" s="29">
        <f ca="1">+SUMIF(Egresos!$A:$V,Presupuesto!$B21,Egresos!M:M)</f>
        <v>200</v>
      </c>
      <c r="N21" s="29">
        <f ca="1">+SUMIF(Egresos!$A:$V,Presupuesto!$B21,Egresos!N:N)</f>
        <v>200</v>
      </c>
      <c r="O21" s="29">
        <f ca="1">+SUMIF(Egresos!$A:$V,Presupuesto!$B21,Egresos!O:O)</f>
        <v>200</v>
      </c>
      <c r="P21" s="29">
        <f ca="1">+SUMIF(Egresos!$A:$V,Presupuesto!$B21,Egresos!P:P)</f>
        <v>200</v>
      </c>
      <c r="Q21" s="29">
        <f ca="1">+SUMIF(Egresos!$A:$V,Presupuesto!$B21,Egresos!Q:Q)</f>
        <v>200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5">
      <c r="A22" s="4"/>
      <c r="B22" s="7" t="s">
        <v>25</v>
      </c>
      <c r="C22" s="29">
        <f ca="1">+SUMIF(Egresos!$A:$V,Presupuesto!$B22,Egresos!C:C)</f>
        <v>0</v>
      </c>
      <c r="D22" s="29">
        <f ca="1">+SUMIF(Egresos!$A:$V,Presupuesto!$B22,Egresos!D:D)</f>
        <v>0</v>
      </c>
      <c r="E22" s="29">
        <f ca="1">+SUMIF(Egresos!$A:$V,Presupuesto!$B22,Egresos!E:E)</f>
        <v>0</v>
      </c>
      <c r="F22" s="29">
        <f ca="1">+SUMIF(Egresos!$A:$V,Presupuesto!$B22,Egresos!F:F)</f>
        <v>0</v>
      </c>
      <c r="G22" s="29">
        <f ca="1">+SUMIF(Egresos!$A:$V,Presupuesto!$B22,Egresos!G:G)</f>
        <v>0</v>
      </c>
      <c r="H22" s="29">
        <f ca="1">+SUMIF(Egresos!$A:$V,Presupuesto!$B22,Egresos!H:H)</f>
        <v>0</v>
      </c>
      <c r="I22" s="29">
        <f ca="1">+SUMIF(Egresos!$A:$V,Presupuesto!$B22,Egresos!I:I)</f>
        <v>0</v>
      </c>
      <c r="J22" s="29">
        <f ca="1">+SUMIF(Egresos!$A:$V,Presupuesto!$B22,Egresos!J:J)</f>
        <v>0</v>
      </c>
      <c r="K22" s="29">
        <f ca="1">+SUMIF(Egresos!$A:$V,Presupuesto!$B22,Egresos!K:K)</f>
        <v>0</v>
      </c>
      <c r="L22" s="29">
        <f ca="1">+SUMIF(Egresos!$A:$V,Presupuesto!$B22,Egresos!L:L)</f>
        <v>0</v>
      </c>
      <c r="M22" s="29">
        <f ca="1">+SUMIF(Egresos!$A:$V,Presupuesto!$B22,Egresos!M:M)</f>
        <v>0</v>
      </c>
      <c r="N22" s="29">
        <f ca="1">+SUMIF(Egresos!$A:$V,Presupuesto!$B22,Egresos!N:N)</f>
        <v>0</v>
      </c>
      <c r="O22" s="29">
        <f ca="1">+SUMIF(Egresos!$A:$V,Presupuesto!$B22,Egresos!O:O)</f>
        <v>0</v>
      </c>
      <c r="P22" s="29">
        <f ca="1">+SUMIF(Egresos!$A:$V,Presupuesto!$B22,Egresos!P:P)</f>
        <v>0</v>
      </c>
      <c r="Q22" s="29">
        <f ca="1">+SUMIF(Egresos!$A:$V,Presupuesto!$B22,Egresos!Q:Q)</f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x14ac:dyDescent="0.25">
      <c r="A23" s="4"/>
      <c r="B23" s="7" t="s">
        <v>26</v>
      </c>
      <c r="C23" s="29">
        <f ca="1">+SUMIF(Egresos!$A:$V,Presupuesto!$B23,Egresos!C:C)</f>
        <v>0</v>
      </c>
      <c r="D23" s="29">
        <f ca="1">+SUMIF(Egresos!$A:$V,Presupuesto!$B23,Egresos!D:D)</f>
        <v>0</v>
      </c>
      <c r="E23" s="29">
        <f ca="1">+SUMIF(Egresos!$A:$V,Presupuesto!$B23,Egresos!E:E)</f>
        <v>0</v>
      </c>
      <c r="F23" s="29">
        <f ca="1">+SUMIF(Egresos!$A:$V,Presupuesto!$B23,Egresos!F:F)</f>
        <v>0</v>
      </c>
      <c r="G23" s="29">
        <f ca="1">+SUMIF(Egresos!$A:$V,Presupuesto!$B23,Egresos!G:G)</f>
        <v>0</v>
      </c>
      <c r="H23" s="29">
        <f ca="1">+SUMIF(Egresos!$A:$V,Presupuesto!$B23,Egresos!H:H)</f>
        <v>0</v>
      </c>
      <c r="I23" s="29">
        <f ca="1">+SUMIF(Egresos!$A:$V,Presupuesto!$B23,Egresos!I:I)</f>
        <v>0</v>
      </c>
      <c r="J23" s="29">
        <f ca="1">+SUMIF(Egresos!$A:$V,Presupuesto!$B23,Egresos!J:J)</f>
        <v>0</v>
      </c>
      <c r="K23" s="29">
        <f ca="1">+SUMIF(Egresos!$A:$V,Presupuesto!$B23,Egresos!K:K)</f>
        <v>0</v>
      </c>
      <c r="L23" s="29">
        <f ca="1">+SUMIF(Egresos!$A:$V,Presupuesto!$B23,Egresos!L:L)</f>
        <v>0</v>
      </c>
      <c r="M23" s="29">
        <f ca="1">+SUMIF(Egresos!$A:$V,Presupuesto!$B23,Egresos!M:M)</f>
        <v>0</v>
      </c>
      <c r="N23" s="29">
        <f ca="1">+SUMIF(Egresos!$A:$V,Presupuesto!$B23,Egresos!N:N)</f>
        <v>0</v>
      </c>
      <c r="O23" s="29">
        <f ca="1">+SUMIF(Egresos!$A:$V,Presupuesto!$B23,Egresos!O:O)</f>
        <v>0</v>
      </c>
      <c r="P23" s="29">
        <f ca="1">+SUMIF(Egresos!$A:$V,Presupuesto!$B23,Egresos!P:P)</f>
        <v>0</v>
      </c>
      <c r="Q23" s="29">
        <f ca="1">+SUMIF(Egresos!$A:$V,Presupuesto!$B23,Egresos!Q:Q)</f>
        <v>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A24" s="4"/>
      <c r="B24" s="7" t="s">
        <v>27</v>
      </c>
      <c r="C24" s="29">
        <f ca="1">+SUMIF(Egresos!$A:$V,Presupuesto!$B24,Egresos!C:C)</f>
        <v>0</v>
      </c>
      <c r="D24" s="29">
        <f ca="1">+SUMIF(Egresos!$A:$V,Presupuesto!$B24,Egresos!D:D)</f>
        <v>0</v>
      </c>
      <c r="E24" s="29">
        <f ca="1">+SUMIF(Egresos!$A:$V,Presupuesto!$B24,Egresos!E:E)</f>
        <v>0</v>
      </c>
      <c r="F24" s="29">
        <f ca="1">+SUMIF(Egresos!$A:$V,Presupuesto!$B24,Egresos!F:F)</f>
        <v>0</v>
      </c>
      <c r="G24" s="29">
        <f ca="1">+SUMIF(Egresos!$A:$V,Presupuesto!$B24,Egresos!G:G)</f>
        <v>0</v>
      </c>
      <c r="H24" s="29">
        <f ca="1">+SUMIF(Egresos!$A:$V,Presupuesto!$B24,Egresos!H:H)</f>
        <v>20</v>
      </c>
      <c r="I24" s="29">
        <f ca="1">+SUMIF(Egresos!$A:$V,Presupuesto!$B24,Egresos!I:I)</f>
        <v>20</v>
      </c>
      <c r="J24" s="29">
        <f ca="1">+SUMIF(Egresos!$A:$V,Presupuesto!$B24,Egresos!J:J)</f>
        <v>20</v>
      </c>
      <c r="K24" s="29">
        <f ca="1">+SUMIF(Egresos!$A:$V,Presupuesto!$B24,Egresos!K:K)</f>
        <v>20</v>
      </c>
      <c r="L24" s="29">
        <f ca="1">+SUMIF(Egresos!$A:$V,Presupuesto!$B24,Egresos!L:L)</f>
        <v>20</v>
      </c>
      <c r="M24" s="29">
        <f ca="1">+SUMIF(Egresos!$A:$V,Presupuesto!$B24,Egresos!M:M)</f>
        <v>20</v>
      </c>
      <c r="N24" s="29">
        <f ca="1">+SUMIF(Egresos!$A:$V,Presupuesto!$B24,Egresos!N:N)</f>
        <v>20</v>
      </c>
      <c r="O24" s="29">
        <f ca="1">+SUMIF(Egresos!$A:$V,Presupuesto!$B24,Egresos!O:O)</f>
        <v>20</v>
      </c>
      <c r="P24" s="29">
        <f ca="1">+SUMIF(Egresos!$A:$V,Presupuesto!$B24,Egresos!P:P)</f>
        <v>20</v>
      </c>
      <c r="Q24" s="29">
        <f ca="1">+SUMIF(Egresos!$A:$V,Presupuesto!$B24,Egresos!Q:Q)</f>
        <v>20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x14ac:dyDescent="0.25">
      <c r="A25" s="4"/>
      <c r="B25" s="7" t="s">
        <v>9</v>
      </c>
      <c r="C25" s="29">
        <f ca="1">+SUMIF(Egresos!$A:$V,Presupuesto!$B25,Egresos!C:C)</f>
        <v>60</v>
      </c>
      <c r="D25" s="29">
        <f ca="1">+SUMIF(Egresos!$A:$V,Presupuesto!$B25,Egresos!D:D)</f>
        <v>100</v>
      </c>
      <c r="E25" s="29">
        <f ca="1">+SUMIF(Egresos!$A:$V,Presupuesto!$B25,Egresos!E:E)</f>
        <v>71</v>
      </c>
      <c r="F25" s="29">
        <f ca="1">+SUMIF(Egresos!$A:$V,Presupuesto!$B25,Egresos!F:F)</f>
        <v>71</v>
      </c>
      <c r="G25" s="29">
        <f ca="1">+SUMIF(Egresos!$A:$V,Presupuesto!$B25,Egresos!G:G)</f>
        <v>71</v>
      </c>
      <c r="H25" s="29">
        <f ca="1">+SUMIF(Egresos!$A:$V,Presupuesto!$B25,Egresos!H:H)</f>
        <v>71</v>
      </c>
      <c r="I25" s="29">
        <f ca="1">+SUMIF(Egresos!$A:$V,Presupuesto!$B25,Egresos!I:I)</f>
        <v>71</v>
      </c>
      <c r="J25" s="29">
        <f ca="1">+SUMIF(Egresos!$A:$V,Presupuesto!$B25,Egresos!J:J)</f>
        <v>50</v>
      </c>
      <c r="K25" s="29">
        <f ca="1">+SUMIF(Egresos!$A:$V,Presupuesto!$B25,Egresos!K:K)</f>
        <v>50</v>
      </c>
      <c r="L25" s="29">
        <f ca="1">+SUMIF(Egresos!$A:$V,Presupuesto!$B25,Egresos!L:L)</f>
        <v>50</v>
      </c>
      <c r="M25" s="29">
        <f ca="1">+SUMIF(Egresos!$A:$V,Presupuesto!$B25,Egresos!M:M)</f>
        <v>50</v>
      </c>
      <c r="N25" s="29">
        <f ca="1">+SUMIF(Egresos!$A:$V,Presupuesto!$B25,Egresos!N:N)</f>
        <v>50</v>
      </c>
      <c r="O25" s="29">
        <f ca="1">+SUMIF(Egresos!$A:$V,Presupuesto!$B25,Egresos!O:O)</f>
        <v>50</v>
      </c>
      <c r="P25" s="29">
        <f ca="1">+SUMIF(Egresos!$A:$V,Presupuesto!$B25,Egresos!P:P)</f>
        <v>50</v>
      </c>
      <c r="Q25" s="29">
        <f ca="1">+SUMIF(Egresos!$A:$V,Presupuesto!$B25,Egresos!Q:Q)</f>
        <v>50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x14ac:dyDescent="0.25">
      <c r="A26" s="4"/>
      <c r="B26" s="7" t="s">
        <v>28</v>
      </c>
      <c r="C26" s="29">
        <f ca="1">+SUMIF(Egresos!$A:$V,Presupuesto!$B26,Egresos!C:C)</f>
        <v>240</v>
      </c>
      <c r="D26" s="29">
        <f ca="1">+SUMIF(Egresos!$A:$V,Presupuesto!$B26,Egresos!D:D)</f>
        <v>629</v>
      </c>
      <c r="E26" s="29">
        <f ca="1">+SUMIF(Egresos!$A:$V,Presupuesto!$B26,Egresos!E:E)</f>
        <v>100</v>
      </c>
      <c r="F26" s="29">
        <f ca="1">+SUMIF(Egresos!$A:$V,Presupuesto!$B26,Egresos!F:F)</f>
        <v>100</v>
      </c>
      <c r="G26" s="29">
        <f ca="1">+SUMIF(Egresos!$A:$V,Presupuesto!$B26,Egresos!G:G)</f>
        <v>500</v>
      </c>
      <c r="H26" s="29">
        <f ca="1">+SUMIF(Egresos!$A:$V,Presupuesto!$B26,Egresos!H:H)</f>
        <v>100</v>
      </c>
      <c r="I26" s="29">
        <f ca="1">+SUMIF(Egresos!$A:$V,Presupuesto!$B26,Egresos!I:I)</f>
        <v>100</v>
      </c>
      <c r="J26" s="29">
        <f ca="1">+SUMIF(Egresos!$A:$V,Presupuesto!$B26,Egresos!J:J)</f>
        <v>100</v>
      </c>
      <c r="K26" s="29">
        <f ca="1">+SUMIF(Egresos!$A:$V,Presupuesto!$B26,Egresos!K:K)</f>
        <v>700</v>
      </c>
      <c r="L26" s="29">
        <f ca="1">+SUMIF(Egresos!$A:$V,Presupuesto!$B26,Egresos!L:L)</f>
        <v>100</v>
      </c>
      <c r="M26" s="29">
        <f ca="1">+SUMIF(Egresos!$A:$V,Presupuesto!$B26,Egresos!M:M)</f>
        <v>100</v>
      </c>
      <c r="N26" s="29">
        <f ca="1">+SUMIF(Egresos!$A:$V,Presupuesto!$B26,Egresos!N:N)</f>
        <v>100</v>
      </c>
      <c r="O26" s="29">
        <f ca="1">+SUMIF(Egresos!$A:$V,Presupuesto!$B26,Egresos!O:O)</f>
        <v>100</v>
      </c>
      <c r="P26" s="29">
        <f ca="1">+SUMIF(Egresos!$A:$V,Presupuesto!$B26,Egresos!P:P)</f>
        <v>700</v>
      </c>
      <c r="Q26" s="29">
        <f ca="1">+SUMIF(Egresos!$A:$V,Presupuesto!$B26,Egresos!Q:Q)</f>
        <v>100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25">
      <c r="A27" s="4"/>
      <c r="B27" s="7" t="s">
        <v>29</v>
      </c>
      <c r="C27" s="29">
        <f ca="1">+SUMIF(Egresos!$A:$V,Presupuesto!$B27,Egresos!C:C)</f>
        <v>0</v>
      </c>
      <c r="D27" s="29">
        <f ca="1">+SUMIF(Egresos!$A:$V,Presupuesto!$B27,Egresos!D:D)</f>
        <v>100</v>
      </c>
      <c r="E27" s="29">
        <f ca="1">+SUMIF(Egresos!$A:$V,Presupuesto!$B27,Egresos!E:E)</f>
        <v>100</v>
      </c>
      <c r="F27" s="29">
        <f ca="1">+SUMIF(Egresos!$A:$V,Presupuesto!$B27,Egresos!F:F)</f>
        <v>100</v>
      </c>
      <c r="G27" s="29">
        <f ca="1">+SUMIF(Egresos!$A:$V,Presupuesto!$B27,Egresos!G:G)</f>
        <v>1050</v>
      </c>
      <c r="H27" s="29">
        <f ca="1">+SUMIF(Egresos!$A:$V,Presupuesto!$B27,Egresos!H:H)</f>
        <v>50</v>
      </c>
      <c r="I27" s="29">
        <f ca="1">+SUMIF(Egresos!$A:$V,Presupuesto!$B27,Egresos!I:I)</f>
        <v>50</v>
      </c>
      <c r="J27" s="29">
        <f ca="1">+SUMIF(Egresos!$A:$V,Presupuesto!$B27,Egresos!J:J)</f>
        <v>1550</v>
      </c>
      <c r="K27" s="29">
        <f ca="1">+SUMIF(Egresos!$A:$V,Presupuesto!$B27,Egresos!K:K)</f>
        <v>50</v>
      </c>
      <c r="L27" s="29">
        <f ca="1">+SUMIF(Egresos!$A:$V,Presupuesto!$B27,Egresos!L:L)</f>
        <v>50</v>
      </c>
      <c r="M27" s="29">
        <f ca="1">+SUMIF(Egresos!$A:$V,Presupuesto!$B27,Egresos!M:M)</f>
        <v>50</v>
      </c>
      <c r="N27" s="29">
        <f ca="1">+SUMIF(Egresos!$A:$V,Presupuesto!$B27,Egresos!N:N)</f>
        <v>50</v>
      </c>
      <c r="O27" s="29">
        <f ca="1">+SUMIF(Egresos!$A:$V,Presupuesto!$B27,Egresos!O:O)</f>
        <v>50</v>
      </c>
      <c r="P27" s="29">
        <f ca="1">+SUMIF(Egresos!$A:$V,Presupuesto!$B27,Egresos!P:P)</f>
        <v>50</v>
      </c>
      <c r="Q27" s="29">
        <f ca="1">+SUMIF(Egresos!$A:$V,Presupuesto!$B27,Egresos!Q:Q)</f>
        <v>50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5">
      <c r="B28" s="30" t="s">
        <v>30</v>
      </c>
      <c r="C28" s="19">
        <v>7</v>
      </c>
      <c r="D28" s="19">
        <v>45</v>
      </c>
      <c r="E28" s="19">
        <v>300</v>
      </c>
      <c r="F28" s="19">
        <v>380</v>
      </c>
      <c r="G28" s="19">
        <v>0</v>
      </c>
      <c r="H28" s="19">
        <v>194</v>
      </c>
      <c r="I28" s="19">
        <v>194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923</v>
      </c>
      <c r="Q28" s="19">
        <v>515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s="2" customFormat="1" x14ac:dyDescent="0.25">
      <c r="B29" s="30" t="s">
        <v>32</v>
      </c>
      <c r="C29" s="19">
        <v>0</v>
      </c>
      <c r="D29" s="19">
        <v>0</v>
      </c>
      <c r="E29" s="19">
        <v>213</v>
      </c>
      <c r="F29" s="19">
        <v>0</v>
      </c>
      <c r="G29" s="19">
        <v>0</v>
      </c>
      <c r="H29" s="19">
        <v>300</v>
      </c>
      <c r="I29" s="19">
        <v>300</v>
      </c>
      <c r="J29" s="19">
        <v>715</v>
      </c>
      <c r="K29" s="19">
        <v>0</v>
      </c>
      <c r="L29" s="19">
        <v>585</v>
      </c>
      <c r="M29" s="19">
        <v>515</v>
      </c>
      <c r="N29" s="19">
        <v>515</v>
      </c>
      <c r="O29" s="19">
        <v>515</v>
      </c>
      <c r="P29" s="19">
        <v>342</v>
      </c>
      <c r="Q29" s="19">
        <v>0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ht="5.25" customHeight="1" x14ac:dyDescent="0.25"/>
    <row r="31" spans="1:51" x14ac:dyDescent="0.25">
      <c r="B31" s="17" t="s">
        <v>33</v>
      </c>
      <c r="C31" s="18">
        <f t="shared" ref="C31:N31" ca="1" si="8">+C11-C15</f>
        <v>0</v>
      </c>
      <c r="D31" s="18">
        <f t="shared" ca="1" si="8"/>
        <v>0</v>
      </c>
      <c r="E31" s="18">
        <f t="shared" ca="1" si="8"/>
        <v>0</v>
      </c>
      <c r="F31" s="18">
        <f t="shared" ca="1" si="8"/>
        <v>0</v>
      </c>
      <c r="G31" s="18">
        <f t="shared" ca="1" si="8"/>
        <v>0</v>
      </c>
      <c r="H31" s="18">
        <f t="shared" ca="1" si="8"/>
        <v>0</v>
      </c>
      <c r="I31" s="18">
        <f t="shared" ca="1" si="8"/>
        <v>0</v>
      </c>
      <c r="J31" s="18">
        <f t="shared" ca="1" si="8"/>
        <v>0</v>
      </c>
      <c r="K31" s="18">
        <f t="shared" ca="1" si="8"/>
        <v>0</v>
      </c>
      <c r="L31" s="18">
        <f t="shared" ca="1" si="8"/>
        <v>0</v>
      </c>
      <c r="M31" s="18">
        <f t="shared" ca="1" si="8"/>
        <v>0</v>
      </c>
      <c r="N31" s="18">
        <f t="shared" ca="1" si="8"/>
        <v>0</v>
      </c>
      <c r="O31" s="18">
        <f t="shared" ref="O31:Q31" ca="1" si="9">+O11-O15</f>
        <v>0</v>
      </c>
      <c r="P31" s="18">
        <f t="shared" ca="1" si="9"/>
        <v>0</v>
      </c>
      <c r="Q31" s="18">
        <f t="shared" ca="1" si="9"/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5.25" customHeight="1" x14ac:dyDescent="0.25"/>
    <row r="33" spans="2:51" s="2" customFormat="1" x14ac:dyDescent="0.25">
      <c r="B33" s="6" t="s">
        <v>48</v>
      </c>
      <c r="C33" s="14">
        <f>+SUM($C$28:C28)-SUM($C$13:C13)+$C$34</f>
        <v>57</v>
      </c>
      <c r="D33" s="14">
        <f>+SUM($C$28:D28)-SUM($C$13:D13)+$C$34</f>
        <v>102</v>
      </c>
      <c r="E33" s="14">
        <f>+SUM($C$28:E28)-SUM($C$13:E13)+$C$34</f>
        <v>402</v>
      </c>
      <c r="F33" s="14">
        <f>+SUM($C$28:F28)-SUM($C$13:F13)+$C$34</f>
        <v>782</v>
      </c>
      <c r="G33" s="14">
        <f>+SUM($C$28:G28)-SUM($C$13:G13)+$C$34</f>
        <v>-188</v>
      </c>
      <c r="H33" s="14">
        <f>+SUM($C$28:H28)-SUM($C$13:H13)+$C$34</f>
        <v>6</v>
      </c>
      <c r="I33" s="14">
        <f>+SUM($C$28:I28)-SUM($C$13:I13)+$C$34</f>
        <v>200</v>
      </c>
      <c r="J33" s="14">
        <f>+SUM($C$28:J28)-SUM($C$13:J13)+$C$34</f>
        <v>200</v>
      </c>
      <c r="K33" s="14">
        <f>+SUM($C$28:K28)-SUM($C$13:K13)+$C$34</f>
        <v>115</v>
      </c>
      <c r="L33" s="14">
        <f>+SUM($C$28:L28)-SUM($C$13:L13)+$C$34</f>
        <v>45</v>
      </c>
      <c r="M33" s="14">
        <f>+SUM($C$28:M28)-SUM($C$13:M13)+$C$34</f>
        <v>45</v>
      </c>
      <c r="N33" s="14">
        <f>+SUM($C$28:N28)-SUM($C$13:N13)+$C$34</f>
        <v>45</v>
      </c>
      <c r="O33" s="14">
        <f>+SUM($C$28:O28)-SUM($C$13:O13)+$C$34</f>
        <v>45</v>
      </c>
      <c r="P33" s="14">
        <f>+SUM($C$28:P28)-SUM($C$13:P13)+$C$34</f>
        <v>968</v>
      </c>
      <c r="Q33" s="14">
        <f>+SUM($C$28:Q28)-SUM($C$13:Q13)+$C$34</f>
        <v>1483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2:51" s="2" customFormat="1" x14ac:dyDescent="0.25">
      <c r="B34" s="6" t="s">
        <v>54</v>
      </c>
      <c r="C34" s="14">
        <v>50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5" spans="2:51" s="2" customFormat="1" x14ac:dyDescent="0.25">
      <c r="B35" s="6" t="s">
        <v>49</v>
      </c>
      <c r="C35" s="14">
        <f>+SUM($C$29:C29)+$C$36</f>
        <v>0</v>
      </c>
      <c r="D35" s="14">
        <f>+SUM($C$29:D29)+$C$36</f>
        <v>0</v>
      </c>
      <c r="E35" s="14">
        <f>+SUM($C$29:E29)+$C$36</f>
        <v>213</v>
      </c>
      <c r="F35" s="14">
        <f>+SUM($C$29:F29)+$C$36</f>
        <v>213</v>
      </c>
      <c r="G35" s="14">
        <f>+SUM($C$29:G29)+$C$36</f>
        <v>213</v>
      </c>
      <c r="H35" s="14">
        <f>+SUM($C$29:H29)+$C$36</f>
        <v>513</v>
      </c>
      <c r="I35" s="14">
        <f>+SUM($C$29:I29)+$C$36</f>
        <v>813</v>
      </c>
      <c r="J35" s="14">
        <f>+SUM($C$29:J29)+$C$36</f>
        <v>1528</v>
      </c>
      <c r="K35" s="14">
        <f>+SUM($C$29:K29)+$C$36</f>
        <v>1528</v>
      </c>
      <c r="L35" s="14">
        <f>+SUM($C$29:L29)+$C$36</f>
        <v>2113</v>
      </c>
      <c r="M35" s="14">
        <f>+SUM($C$29:M29)+$C$36</f>
        <v>2628</v>
      </c>
      <c r="N35" s="14">
        <f>+SUM($C$29:N29)+$C$36</f>
        <v>3143</v>
      </c>
      <c r="O35" s="14">
        <f>+SUM($C$29:O29)+$C$36</f>
        <v>3658</v>
      </c>
      <c r="P35" s="14">
        <f>+SUM($C$29:P29)+$C$36</f>
        <v>4000</v>
      </c>
      <c r="Q35" s="14">
        <f>+SUM($C$29:Q29)+$C$36</f>
        <v>4000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pans="2:51" s="2" customFormat="1" x14ac:dyDescent="0.25">
      <c r="B36" s="6" t="s">
        <v>56</v>
      </c>
      <c r="C36" s="14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</row>
    <row r="37" spans="2:51" ht="7.5" customHeight="1" x14ac:dyDescent="0.25"/>
    <row r="38" spans="2:51" ht="15" customHeight="1" x14ac:dyDescent="0.25">
      <c r="B38" s="15" t="s">
        <v>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2:51" ht="15" customHeight="1" x14ac:dyDescent="0.25">
      <c r="B39" s="16" t="s">
        <v>39</v>
      </c>
      <c r="C39" s="1" t="s">
        <v>46</v>
      </c>
      <c r="E39" s="1"/>
      <c r="F39" s="1"/>
      <c r="G39" s="1"/>
      <c r="H39" s="1"/>
      <c r="I39" s="1"/>
      <c r="J39" s="1"/>
      <c r="K39" s="1"/>
      <c r="L39" s="1"/>
      <c r="M39" s="1"/>
      <c r="N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2:51" ht="15" customHeight="1" x14ac:dyDescent="0.25">
      <c r="B40" s="16"/>
      <c r="C40" s="1" t="s">
        <v>50</v>
      </c>
      <c r="E40" s="1"/>
      <c r="F40" s="1"/>
      <c r="G40" s="1"/>
      <c r="H40" s="1"/>
      <c r="I40" s="1"/>
      <c r="J40" s="1"/>
      <c r="K40" s="1"/>
      <c r="L40" s="1"/>
      <c r="M40" s="1"/>
      <c r="N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2:51" ht="15" customHeight="1" x14ac:dyDescent="0.25">
      <c r="B41" s="16" t="s">
        <v>38</v>
      </c>
      <c r="C41" s="1" t="s">
        <v>47</v>
      </c>
      <c r="E41" s="1"/>
      <c r="F41" s="1"/>
      <c r="G41" s="1"/>
      <c r="H41" s="1"/>
      <c r="I41" s="1"/>
      <c r="J41" s="1"/>
      <c r="K41" s="1"/>
      <c r="L41" s="1"/>
      <c r="M41" s="1"/>
      <c r="N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2:51" ht="15" customHeight="1" x14ac:dyDescent="0.25">
      <c r="B42" s="16"/>
      <c r="C42" s="1" t="s">
        <v>51</v>
      </c>
      <c r="E42" s="1"/>
      <c r="F42" s="1"/>
      <c r="G42" s="1"/>
      <c r="H42" s="1"/>
      <c r="I42" s="1"/>
      <c r="J42" s="1"/>
      <c r="K42" s="1"/>
      <c r="L42" s="1"/>
      <c r="M42" s="1"/>
      <c r="N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2:51" x14ac:dyDescent="0.25">
      <c r="B43" s="16" t="s">
        <v>40</v>
      </c>
      <c r="C43" s="1" t="s">
        <v>102</v>
      </c>
      <c r="E43" s="1"/>
      <c r="F43" s="1"/>
      <c r="G43" s="1"/>
      <c r="H43" s="1"/>
      <c r="I43" s="1"/>
      <c r="J43" s="1"/>
      <c r="K43" s="1"/>
      <c r="L43" s="1"/>
      <c r="M43" s="1"/>
      <c r="N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2:51" x14ac:dyDescent="0.25">
      <c r="B44" s="16" t="s">
        <v>41</v>
      </c>
      <c r="C44" s="1" t="s">
        <v>99</v>
      </c>
      <c r="E44" s="1"/>
      <c r="F44" s="1"/>
      <c r="G44" s="1"/>
      <c r="H44" s="1"/>
      <c r="I44" s="1"/>
      <c r="J44" s="1"/>
      <c r="K44" s="1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2:51" x14ac:dyDescent="0.25">
      <c r="B45" s="16"/>
      <c r="C45" s="20" t="s">
        <v>55</v>
      </c>
      <c r="E45" s="1"/>
      <c r="F45" s="1"/>
      <c r="G45" s="1"/>
      <c r="H45" s="1"/>
      <c r="I45" s="1"/>
      <c r="J45" s="1"/>
      <c r="K45" s="1"/>
      <c r="L45" s="20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2:51" x14ac:dyDescent="0.25">
      <c r="B46" s="16" t="s">
        <v>42</v>
      </c>
      <c r="C46" s="1" t="s">
        <v>52</v>
      </c>
      <c r="E46" s="1"/>
      <c r="F46" s="1"/>
      <c r="G46" s="1"/>
      <c r="H46" s="1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2:51" x14ac:dyDescent="0.25">
      <c r="B47" s="16" t="s">
        <v>43</v>
      </c>
      <c r="C47" s="1" t="s">
        <v>53</v>
      </c>
      <c r="E47" s="1"/>
      <c r="F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2:51" x14ac:dyDescent="0.25">
      <c r="B48" s="16" t="s">
        <v>44</v>
      </c>
      <c r="C48" s="1" t="s">
        <v>100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2:51" x14ac:dyDescent="0.25">
      <c r="B49" s="16" t="s">
        <v>45</v>
      </c>
      <c r="C49" s="1" t="s">
        <v>101</v>
      </c>
      <c r="E49" s="1"/>
      <c r="F49" s="1"/>
      <c r="G49" s="1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2:51" x14ac:dyDescent="0.25">
      <c r="B50" s="16"/>
      <c r="C50" s="1"/>
      <c r="E50" s="1"/>
      <c r="F50" s="1"/>
      <c r="G50" s="1"/>
      <c r="H50" s="1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2:51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2:5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2:51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2:5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2:51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2:51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2:51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2:51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2:51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2:51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2:51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2:5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2:51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2:51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3:51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3:51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3:51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3:51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3:5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3:5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3:5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3:5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3:5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3:5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3:5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3:5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3:5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3:5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3:5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3:5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3:5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3:5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3:51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3:51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3:51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3:5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3:51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3:51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3:51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3:51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3:5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3:51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3:51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3:51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3:51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3:51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3:51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3:51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3:51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3:51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3:5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3:51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3:51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3:51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3:51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3:51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3:5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3:51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3:51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3:51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3:5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3:5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3:51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3:5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3:51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3:5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3:51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3:51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3:51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3:51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3:51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3:51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3:51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3:51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3:51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3:51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3:51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3:51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3:51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3:51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3:51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3:51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3:51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3:51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3:51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3:51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3:51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3:51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3:51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3:51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3:51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3:51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3:51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3:51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3:51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3:5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3:51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3:51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3:51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3:5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3:51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3:51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3:51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3:51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3:51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3:51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3:51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3:51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3:51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3:51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3:51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3:51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3:51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3:51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3:51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3:51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3:51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3:51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3:51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3:51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3:51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3:51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3:51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3:51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3:51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3:51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3:51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3:5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3:51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3:51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3:5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3:5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3:51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3:51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3:51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3:51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3:51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3:51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3:51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3:51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3:51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3:51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3:51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3:51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3:51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3:51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3:51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3:51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3:51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3:51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3:5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3:51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3:51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3:51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3:51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3:51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3:51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3:51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3:51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3:51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3:51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3:51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3:51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3:51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3:51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3:51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3:51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3:51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3:51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3:51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3:51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3:51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3:51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3:51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3:51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3:51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3:51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3:51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3:51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3:51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3:51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3:51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3:51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3:51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3:51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3:51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3:51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3:51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3:51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3:51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3:51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3:5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3:5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3:5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3:5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3:5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3:5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3:5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3:5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3:5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3:5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3:5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3:5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3:5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3:5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3:5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3:5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3:5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3:5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3:5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3:5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3:5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3:5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3:5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3:5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3:5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3:5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3:5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3:5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3:5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3:5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3:5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3:5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3:5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3:5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3:5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3:5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3:5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3:5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3:5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3:5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3:5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3:5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3:5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3:5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3:5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3:5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3:5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3:5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3:5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3:5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3:5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3:5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3:5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3:5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3:5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3:5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3:5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3:5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3:5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3:5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3:5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3:5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3:5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3:5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3:5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3:5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3:5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3:5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3:5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3:5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3:5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3:5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3:51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3:51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3:51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3:5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3:51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3:51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3:51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3:51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3:51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3:51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3:51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3:51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3:5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3:5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3:5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3:51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3:51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3:51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3:51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3:51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3:51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3:51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3:51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3:51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3:51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3:51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3:51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3:51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3:51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3:51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3:51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3:51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3:51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3:5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3:5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3:51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3:51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3:51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3:51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3:51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3:51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3:51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3:51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3:51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3:51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3:51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3:51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3:5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3:5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3:5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3:5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3:5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3:5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3:5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3:5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3:51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3:51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3:51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3:51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3:51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3:51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3:51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3:51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3:51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3:51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3:51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3:51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3:51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3:51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3:51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3:51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3:51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3:51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3:51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3:51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3:51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3:51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3:51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3:51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3:51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3:51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3:51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3:51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3:51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3:51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3:51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3:51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3:51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3:51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3:51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3:51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3:51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3:51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3:51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3:51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3:51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3:51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3:51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3:51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3:51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3:51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3:51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3:51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3:51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3:51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3:51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3:51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3:51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3:51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3:51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3:51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3:51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3:51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3:51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3:51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3:51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3:51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3:51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3:51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3:51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3:51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3:51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3:51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3:51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3:51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3:51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3:51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3:51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3:51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3:51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3:51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3:51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3:51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3:51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3:51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3:51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3:51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3:51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3:51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3:51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3:51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3:51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3:51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3:51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3:51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3:51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3:51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3:51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3:51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3:51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3:51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3:51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3:51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3:51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3:51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3:51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3:51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3:51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3:51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3:51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3:51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3:51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3:51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3:51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3:51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3:51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3:51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3:51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3:51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3:51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3:51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3:51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3:51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3:51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3:51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3:51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3:51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3:51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3:51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3:51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3:51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3:51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3:51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3:51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3:51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3:51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3:51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3:51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3:51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3:51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3:51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3:51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3:51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3:51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3:51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3:51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3:51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3:51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3:51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3:51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3:51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3:51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3:51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3:51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3:51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</sheetData>
  <mergeCells count="3">
    <mergeCell ref="E3:K5"/>
    <mergeCell ref="I6:K6"/>
    <mergeCell ref="L7:N7"/>
  </mergeCells>
  <conditionalFormatting sqref="C31:N31 C28">
    <cfRule type="cellIs" dxfId="7" priority="42" operator="lessThan">
      <formula>0</formula>
    </cfRule>
  </conditionalFormatting>
  <conditionalFormatting sqref="C13:N13">
    <cfRule type="cellIs" dxfId="6" priority="7" operator="lessThan">
      <formula>0</formula>
    </cfRule>
  </conditionalFormatting>
  <conditionalFormatting sqref="C33:N33">
    <cfRule type="cellIs" dxfId="5" priority="6" operator="lessThan">
      <formula>0</formula>
    </cfRule>
  </conditionalFormatting>
  <conditionalFormatting sqref="C35:N35">
    <cfRule type="cellIs" dxfId="4" priority="5" operator="lessThan">
      <formula>0</formula>
    </cfRule>
  </conditionalFormatting>
  <conditionalFormatting sqref="O31:Q31">
    <cfRule type="cellIs" dxfId="3" priority="4" operator="lessThan">
      <formula>0</formula>
    </cfRule>
  </conditionalFormatting>
  <conditionalFormatting sqref="O13:Q13">
    <cfRule type="cellIs" dxfId="2" priority="3" operator="lessThan">
      <formula>0</formula>
    </cfRule>
  </conditionalFormatting>
  <conditionalFormatting sqref="O33:Q33">
    <cfRule type="cellIs" dxfId="1" priority="2" operator="lessThan">
      <formula>0</formula>
    </cfRule>
  </conditionalFormatting>
  <conditionalFormatting sqref="O35:Q35">
    <cfRule type="cellIs" dxfId="0" priority="1" operator="lessThan">
      <formula>0</formula>
    </cfRule>
  </conditionalFormatting>
  <hyperlinks>
    <hyperlink ref="L7" r:id="rId1" xr:uid="{7548CEED-79CE-4A86-A9F2-231071109C26}"/>
    <hyperlink ref="C45" r:id="rId2" xr:uid="{D933DC6F-38A1-4D57-9F9D-E9B2F3D21024}"/>
  </hyperlinks>
  <pageMargins left="0" right="0" top="0" bottom="0" header="0.31496062992125984" footer="0.31496062992125984"/>
  <pageSetup paperSize="9" scale="86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A68A-E48D-4C82-9147-BE30C57EEDB9}">
  <dimension ref="A1:BM1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5" x14ac:dyDescent="0.25"/>
  <cols>
    <col min="2" max="2" width="18.140625" bestFit="1" customWidth="1"/>
    <col min="3" max="14" width="11.42578125" style="24"/>
  </cols>
  <sheetData>
    <row r="1" spans="1:65" ht="7.5" customHeight="1" x14ac:dyDescent="0.25">
      <c r="B1" s="4"/>
      <c r="C1"/>
      <c r="D1"/>
      <c r="E1"/>
      <c r="F1"/>
      <c r="G1"/>
      <c r="H1"/>
      <c r="I1"/>
      <c r="J1"/>
      <c r="K1"/>
      <c r="L1"/>
      <c r="M1"/>
      <c r="N1"/>
    </row>
    <row r="2" spans="1:65" x14ac:dyDescent="0.25">
      <c r="B2" s="4"/>
      <c r="C2"/>
      <c r="D2"/>
      <c r="E2"/>
      <c r="F2"/>
      <c r="G2"/>
      <c r="H2"/>
      <c r="I2"/>
      <c r="J2"/>
      <c r="K2"/>
      <c r="L2"/>
      <c r="M2"/>
      <c r="N2"/>
    </row>
    <row r="3" spans="1:65" ht="13.5" customHeight="1" x14ac:dyDescent="0.25">
      <c r="B3" s="4"/>
      <c r="C3" s="33" t="s">
        <v>62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65" ht="13.5" customHeight="1" x14ac:dyDescent="0.25">
      <c r="B4" s="4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65" ht="13.5" customHeight="1" x14ac:dyDescent="0.25">
      <c r="B5" s="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65" ht="20.25" customHeight="1" x14ac:dyDescent="0.25">
      <c r="B6" s="4"/>
      <c r="C6"/>
      <c r="D6"/>
      <c r="E6" s="21"/>
      <c r="F6" s="21"/>
      <c r="G6" s="21"/>
      <c r="H6" s="21"/>
      <c r="I6" s="34"/>
      <c r="J6" s="34"/>
      <c r="K6" s="34"/>
      <c r="L6"/>
      <c r="M6"/>
      <c r="N6"/>
    </row>
    <row r="7" spans="1:65" x14ac:dyDescent="0.25">
      <c r="B7" s="4"/>
      <c r="C7"/>
      <c r="D7"/>
      <c r="E7"/>
      <c r="F7"/>
      <c r="G7"/>
      <c r="H7"/>
      <c r="I7"/>
      <c r="J7"/>
      <c r="K7"/>
      <c r="L7" s="35" t="s">
        <v>35</v>
      </c>
      <c r="M7" s="35"/>
      <c r="N7" s="35"/>
    </row>
    <row r="8" spans="1:65" x14ac:dyDescent="0.25">
      <c r="B8" s="4"/>
      <c r="C8"/>
      <c r="D8"/>
      <c r="E8"/>
      <c r="F8"/>
      <c r="G8"/>
      <c r="H8"/>
      <c r="I8"/>
      <c r="J8"/>
      <c r="K8"/>
      <c r="L8"/>
      <c r="M8"/>
      <c r="N8"/>
    </row>
    <row r="9" spans="1:65" ht="5.25" customHeight="1" x14ac:dyDescent="0.25">
      <c r="B9" s="4"/>
      <c r="C9"/>
      <c r="D9"/>
      <c r="E9"/>
      <c r="F9"/>
      <c r="G9"/>
      <c r="H9"/>
      <c r="I9"/>
      <c r="J9"/>
      <c r="K9"/>
      <c r="L9"/>
      <c r="M9"/>
      <c r="N9"/>
    </row>
    <row r="10" spans="1:65" x14ac:dyDescent="0.25">
      <c r="C10" s="22">
        <f>+Presupuesto!C10</f>
        <v>44562</v>
      </c>
      <c r="D10" s="22">
        <f>+Presupuesto!D10</f>
        <v>44593</v>
      </c>
      <c r="E10" s="22">
        <f>+Presupuesto!E10</f>
        <v>44624</v>
      </c>
      <c r="F10" s="22">
        <f>+Presupuesto!F10</f>
        <v>44655</v>
      </c>
      <c r="G10" s="22">
        <f>+Presupuesto!G10</f>
        <v>44686</v>
      </c>
      <c r="H10" s="22">
        <f>+Presupuesto!H10</f>
        <v>44717</v>
      </c>
      <c r="I10" s="22">
        <f>+Presupuesto!I10</f>
        <v>44748</v>
      </c>
      <c r="J10" s="22">
        <f>+Presupuesto!J10</f>
        <v>44779</v>
      </c>
      <c r="K10" s="22">
        <f>+Presupuesto!K10</f>
        <v>44810</v>
      </c>
      <c r="L10" s="22">
        <f>+Presupuesto!L10</f>
        <v>44841</v>
      </c>
      <c r="M10" s="22">
        <f>+Presupuesto!M10</f>
        <v>44872</v>
      </c>
      <c r="N10" s="22">
        <f>+Presupuesto!N10</f>
        <v>44903</v>
      </c>
      <c r="O10" s="22">
        <f>+Presupuesto!O10</f>
        <v>44934</v>
      </c>
      <c r="P10" s="22">
        <f>+Presupuesto!P10</f>
        <v>44965</v>
      </c>
      <c r="Q10" s="22">
        <f>+Presupuesto!Q10</f>
        <v>44996</v>
      </c>
    </row>
    <row r="11" spans="1:65" x14ac:dyDescent="0.25">
      <c r="A11" s="4" t="s">
        <v>58</v>
      </c>
      <c r="B11" s="4" t="s">
        <v>1</v>
      </c>
      <c r="C11" s="23">
        <f>+SUM(C12:C1000)</f>
        <v>320</v>
      </c>
      <c r="D11" s="23">
        <f t="shared" ref="D11:N11" si="0">+SUM(D12:D1000)</f>
        <v>1923</v>
      </c>
      <c r="E11" s="23">
        <f t="shared" si="0"/>
        <v>1833</v>
      </c>
      <c r="F11" s="23">
        <f t="shared" si="0"/>
        <v>1700</v>
      </c>
      <c r="G11" s="23">
        <f t="shared" si="0"/>
        <v>1700</v>
      </c>
      <c r="H11" s="23">
        <f t="shared" si="0"/>
        <v>1700</v>
      </c>
      <c r="I11" s="23">
        <f t="shared" si="0"/>
        <v>1700</v>
      </c>
      <c r="J11" s="23">
        <f t="shared" si="0"/>
        <v>3400</v>
      </c>
      <c r="K11" s="23">
        <f t="shared" si="0"/>
        <v>1700</v>
      </c>
      <c r="L11" s="23">
        <f t="shared" si="0"/>
        <v>1700</v>
      </c>
      <c r="M11" s="23">
        <f t="shared" si="0"/>
        <v>1700</v>
      </c>
      <c r="N11" s="23">
        <f t="shared" si="0"/>
        <v>1700</v>
      </c>
      <c r="O11" s="23">
        <f t="shared" ref="O11:Q11" si="1">+SUM(O12:O1000)</f>
        <v>1700</v>
      </c>
      <c r="P11" s="23">
        <f t="shared" si="1"/>
        <v>3400</v>
      </c>
      <c r="Q11" s="23">
        <f t="shared" si="1"/>
        <v>1700</v>
      </c>
    </row>
    <row r="12" spans="1:65" x14ac:dyDescent="0.25">
      <c r="A12" s="7" t="s">
        <v>0</v>
      </c>
      <c r="B12" s="7" t="s">
        <v>17</v>
      </c>
      <c r="C12" s="28">
        <v>315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x14ac:dyDescent="0.25">
      <c r="A13" s="7" t="s">
        <v>0</v>
      </c>
      <c r="B13" s="7" t="s">
        <v>18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x14ac:dyDescent="0.25">
      <c r="A14" s="7" t="s">
        <v>0</v>
      </c>
      <c r="B14" s="7" t="s">
        <v>21</v>
      </c>
      <c r="C14" s="28">
        <v>0</v>
      </c>
      <c r="D14" s="28">
        <v>1923</v>
      </c>
      <c r="E14" s="28">
        <v>1833</v>
      </c>
      <c r="F14" s="28">
        <v>1700</v>
      </c>
      <c r="G14" s="28">
        <v>1700</v>
      </c>
      <c r="H14" s="28">
        <v>1700</v>
      </c>
      <c r="I14" s="28">
        <v>1700</v>
      </c>
      <c r="J14" s="28">
        <v>3400</v>
      </c>
      <c r="K14" s="28">
        <v>1700</v>
      </c>
      <c r="L14" s="28">
        <v>1700</v>
      </c>
      <c r="M14" s="28">
        <v>1700</v>
      </c>
      <c r="N14" s="28">
        <v>1700</v>
      </c>
      <c r="O14" s="28">
        <v>1700</v>
      </c>
      <c r="P14" s="28">
        <v>3400</v>
      </c>
      <c r="Q14" s="28">
        <v>1700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x14ac:dyDescent="0.25">
      <c r="A15" s="7" t="s">
        <v>0</v>
      </c>
      <c r="B15" s="7" t="s">
        <v>59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x14ac:dyDescent="0.25">
      <c r="A16" s="7" t="s">
        <v>0</v>
      </c>
      <c r="B16" s="7" t="s">
        <v>63</v>
      </c>
      <c r="C16" s="28">
        <v>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</sheetData>
  <mergeCells count="3">
    <mergeCell ref="I6:K6"/>
    <mergeCell ref="L7:N7"/>
    <mergeCell ref="C3:N5"/>
  </mergeCells>
  <hyperlinks>
    <hyperlink ref="L7" r:id="rId1" xr:uid="{2DB7F56C-F8DE-4902-B255-91B4AD5D2A86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E041-AA4E-48A3-AF32-4CA381528A82}">
  <dimension ref="A1:BH51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I11" activeCellId="1" sqref="E11:F11 I11"/>
    </sheetView>
  </sheetViews>
  <sheetFormatPr baseColWidth="10" defaultRowHeight="15" x14ac:dyDescent="0.25"/>
  <cols>
    <col min="1" max="1" width="17.140625" bestFit="1" customWidth="1"/>
    <col min="2" max="2" width="20.7109375" bestFit="1" customWidth="1"/>
    <col min="3" max="14" width="11.42578125" style="12"/>
  </cols>
  <sheetData>
    <row r="1" spans="1:60" ht="7.5" customHeight="1" x14ac:dyDescent="0.25">
      <c r="B1" s="4"/>
      <c r="C1"/>
      <c r="D1"/>
      <c r="E1"/>
      <c r="F1"/>
      <c r="G1"/>
      <c r="H1"/>
      <c r="I1"/>
      <c r="J1"/>
      <c r="K1"/>
      <c r="L1"/>
      <c r="M1"/>
      <c r="N1"/>
    </row>
    <row r="2" spans="1:60" x14ac:dyDescent="0.25">
      <c r="B2" s="4"/>
      <c r="C2"/>
      <c r="D2"/>
      <c r="E2"/>
      <c r="F2"/>
      <c r="G2"/>
      <c r="H2"/>
      <c r="I2"/>
      <c r="J2"/>
      <c r="K2"/>
      <c r="L2"/>
      <c r="M2"/>
      <c r="N2"/>
    </row>
    <row r="3" spans="1:60" ht="13.5" customHeight="1" x14ac:dyDescent="0.25">
      <c r="B3" s="4"/>
      <c r="C3" s="33" t="s">
        <v>61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60" ht="13.5" customHeight="1" x14ac:dyDescent="0.25">
      <c r="B4" s="4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60" ht="13.5" customHeight="1" x14ac:dyDescent="0.25">
      <c r="B5" s="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60" ht="20.25" customHeight="1" x14ac:dyDescent="0.25">
      <c r="B6" s="4"/>
      <c r="C6"/>
      <c r="D6"/>
      <c r="E6" s="21"/>
      <c r="F6" s="21"/>
      <c r="G6" s="21"/>
      <c r="H6" s="21"/>
      <c r="I6" s="34"/>
      <c r="J6" s="34"/>
      <c r="K6" s="34"/>
      <c r="L6"/>
      <c r="M6"/>
      <c r="N6"/>
    </row>
    <row r="7" spans="1:60" x14ac:dyDescent="0.25">
      <c r="B7" s="4"/>
      <c r="C7"/>
      <c r="D7"/>
      <c r="E7"/>
      <c r="F7"/>
      <c r="G7"/>
      <c r="H7"/>
      <c r="I7"/>
      <c r="J7"/>
      <c r="K7"/>
      <c r="L7" s="35" t="s">
        <v>35</v>
      </c>
      <c r="M7" s="35"/>
      <c r="N7" s="35"/>
    </row>
    <row r="8" spans="1:60" x14ac:dyDescent="0.25">
      <c r="B8" s="4"/>
      <c r="C8"/>
      <c r="D8"/>
      <c r="E8"/>
      <c r="F8"/>
      <c r="G8"/>
      <c r="H8"/>
      <c r="I8"/>
      <c r="J8"/>
      <c r="K8"/>
      <c r="L8"/>
      <c r="M8"/>
      <c r="N8"/>
    </row>
    <row r="9" spans="1:60" ht="5.25" customHeight="1" x14ac:dyDescent="0.25">
      <c r="B9" s="4"/>
      <c r="C9"/>
      <c r="D9"/>
      <c r="E9"/>
      <c r="F9"/>
      <c r="G9"/>
      <c r="H9"/>
      <c r="I9"/>
      <c r="J9"/>
      <c r="K9"/>
      <c r="L9"/>
      <c r="M9"/>
      <c r="N9"/>
    </row>
    <row r="10" spans="1:60" x14ac:dyDescent="0.25">
      <c r="C10" s="8">
        <f>+Presupuesto!C10</f>
        <v>44562</v>
      </c>
      <c r="D10" s="8">
        <f>+Presupuesto!D10</f>
        <v>44593</v>
      </c>
      <c r="E10" s="8">
        <f>+Presupuesto!E10</f>
        <v>44624</v>
      </c>
      <c r="F10" s="8">
        <f>+Presupuesto!F10</f>
        <v>44655</v>
      </c>
      <c r="G10" s="8">
        <f>+Presupuesto!G10</f>
        <v>44686</v>
      </c>
      <c r="H10" s="8">
        <f>+Presupuesto!H10</f>
        <v>44717</v>
      </c>
      <c r="I10" s="8">
        <f>+Presupuesto!I10</f>
        <v>44748</v>
      </c>
      <c r="J10" s="8">
        <f>+Presupuesto!J10</f>
        <v>44779</v>
      </c>
      <c r="K10" s="8">
        <f>+Presupuesto!K10</f>
        <v>44810</v>
      </c>
      <c r="L10" s="8">
        <f>+Presupuesto!L10</f>
        <v>44841</v>
      </c>
      <c r="M10" s="8">
        <f>+Presupuesto!M10</f>
        <v>44872</v>
      </c>
      <c r="N10" s="8">
        <f>+Presupuesto!N10</f>
        <v>44903</v>
      </c>
      <c r="O10" s="8">
        <f>+Presupuesto!O10</f>
        <v>44934</v>
      </c>
      <c r="P10" s="8">
        <f>+Presupuesto!P10</f>
        <v>44965</v>
      </c>
      <c r="Q10" s="8">
        <f>+Presupuesto!Q10</f>
        <v>44996</v>
      </c>
    </row>
    <row r="11" spans="1:60" s="4" customFormat="1" x14ac:dyDescent="0.25">
      <c r="A11" s="4" t="s">
        <v>58</v>
      </c>
      <c r="B11" s="4" t="s">
        <v>34</v>
      </c>
      <c r="C11" s="11">
        <f>+SUM(C12:C1000)</f>
        <v>313</v>
      </c>
      <c r="D11" s="11">
        <f t="shared" ref="D11:N11" si="0">+SUM(D12:D1000)</f>
        <v>1878</v>
      </c>
      <c r="E11" s="11">
        <f t="shared" si="0"/>
        <v>1320</v>
      </c>
      <c r="F11" s="11">
        <f t="shared" si="0"/>
        <v>1320</v>
      </c>
      <c r="G11" s="11">
        <f t="shared" si="0"/>
        <v>2670</v>
      </c>
      <c r="H11" s="11">
        <f t="shared" si="0"/>
        <v>1206</v>
      </c>
      <c r="I11" s="11">
        <f t="shared" si="0"/>
        <v>1206</v>
      </c>
      <c r="J11" s="11">
        <f t="shared" si="0"/>
        <v>2685</v>
      </c>
      <c r="K11" s="11">
        <f t="shared" si="0"/>
        <v>1785</v>
      </c>
      <c r="L11" s="11">
        <f t="shared" si="0"/>
        <v>1185</v>
      </c>
      <c r="M11" s="11">
        <f t="shared" si="0"/>
        <v>1185</v>
      </c>
      <c r="N11" s="11">
        <f t="shared" si="0"/>
        <v>1185</v>
      </c>
      <c r="O11" s="11">
        <f>+SUM(O12:O1000)</f>
        <v>1185</v>
      </c>
      <c r="P11" s="11">
        <f>+SUM(P12:P1000)</f>
        <v>2135</v>
      </c>
      <c r="Q11" s="11">
        <f>+SUM(Q12:Q1000)</f>
        <v>1185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 x14ac:dyDescent="0.25">
      <c r="A12" s="7" t="s">
        <v>2</v>
      </c>
      <c r="B12" s="7" t="s">
        <v>3</v>
      </c>
      <c r="C12" s="13">
        <v>0</v>
      </c>
      <c r="D12" s="13">
        <v>12</v>
      </c>
      <c r="E12" s="13">
        <v>12</v>
      </c>
      <c r="F12" s="13">
        <v>12</v>
      </c>
      <c r="G12" s="13">
        <v>12</v>
      </c>
      <c r="H12" s="13">
        <v>12</v>
      </c>
      <c r="I12" s="13">
        <v>12</v>
      </c>
      <c r="J12" s="13">
        <v>12</v>
      </c>
      <c r="K12" s="13">
        <v>12</v>
      </c>
      <c r="L12" s="13">
        <v>12</v>
      </c>
      <c r="M12" s="13">
        <v>12</v>
      </c>
      <c r="N12" s="13">
        <v>12</v>
      </c>
      <c r="O12" s="13">
        <v>12</v>
      </c>
      <c r="P12" s="13">
        <v>12</v>
      </c>
      <c r="Q12" s="13">
        <v>12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x14ac:dyDescent="0.25">
      <c r="A13" s="7" t="s">
        <v>2</v>
      </c>
      <c r="B13" s="7" t="s">
        <v>87</v>
      </c>
      <c r="C13" s="13">
        <v>0</v>
      </c>
      <c r="D13" s="13">
        <v>115</v>
      </c>
      <c r="E13" s="13">
        <v>115</v>
      </c>
      <c r="F13" s="13">
        <v>115</v>
      </c>
      <c r="G13" s="13">
        <v>115</v>
      </c>
      <c r="H13" s="13">
        <v>115</v>
      </c>
      <c r="I13" s="13">
        <v>115</v>
      </c>
      <c r="J13" s="13">
        <v>115</v>
      </c>
      <c r="K13" s="13">
        <v>115</v>
      </c>
      <c r="L13" s="13">
        <v>115</v>
      </c>
      <c r="M13" s="13">
        <v>115</v>
      </c>
      <c r="N13" s="13">
        <v>115</v>
      </c>
      <c r="O13" s="13">
        <v>115</v>
      </c>
      <c r="P13" s="13">
        <v>115</v>
      </c>
      <c r="Q13" s="13">
        <v>115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x14ac:dyDescent="0.25">
      <c r="A14" s="7" t="s">
        <v>2</v>
      </c>
      <c r="B14" s="7" t="s">
        <v>88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350</v>
      </c>
      <c r="Q14" s="13"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x14ac:dyDescent="0.25">
      <c r="A15" s="7" t="s">
        <v>2</v>
      </c>
      <c r="B15" s="7" t="s">
        <v>4</v>
      </c>
      <c r="C15" s="13">
        <v>0</v>
      </c>
      <c r="D15" s="13">
        <v>40</v>
      </c>
      <c r="E15" s="13">
        <v>40</v>
      </c>
      <c r="F15" s="13">
        <v>40</v>
      </c>
      <c r="G15" s="13">
        <v>40</v>
      </c>
      <c r="H15" s="13">
        <v>40</v>
      </c>
      <c r="I15" s="13">
        <v>40</v>
      </c>
      <c r="J15" s="13">
        <v>40</v>
      </c>
      <c r="K15" s="13">
        <v>40</v>
      </c>
      <c r="L15" s="13">
        <v>40</v>
      </c>
      <c r="M15" s="13">
        <v>40</v>
      </c>
      <c r="N15" s="13">
        <v>40</v>
      </c>
      <c r="O15" s="13">
        <v>40</v>
      </c>
      <c r="P15" s="13">
        <v>40</v>
      </c>
      <c r="Q15" s="13">
        <v>40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x14ac:dyDescent="0.25">
      <c r="A16" s="7" t="s">
        <v>2</v>
      </c>
      <c r="B16" s="7" t="s">
        <v>89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x14ac:dyDescent="0.25">
      <c r="A17" s="7" t="s">
        <v>2</v>
      </c>
      <c r="B17" s="7" t="s">
        <v>90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x14ac:dyDescent="0.25">
      <c r="A18" s="7" t="s">
        <v>2</v>
      </c>
      <c r="B18" s="7" t="s">
        <v>91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x14ac:dyDescent="0.25">
      <c r="A19" s="7" t="s">
        <v>2</v>
      </c>
      <c r="B19" s="7" t="s">
        <v>92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x14ac:dyDescent="0.25">
      <c r="A20" s="7" t="s">
        <v>2</v>
      </c>
      <c r="B20" s="7" t="s">
        <v>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x14ac:dyDescent="0.25">
      <c r="A21" s="7" t="s">
        <v>6</v>
      </c>
      <c r="B21" s="7" t="s">
        <v>10</v>
      </c>
      <c r="C21" s="13">
        <v>0</v>
      </c>
      <c r="D21" s="13">
        <v>84</v>
      </c>
      <c r="E21" s="13">
        <v>84</v>
      </c>
      <c r="F21" s="13">
        <v>84</v>
      </c>
      <c r="G21" s="13">
        <v>84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x14ac:dyDescent="0.25">
      <c r="A22" s="7" t="s">
        <v>6</v>
      </c>
      <c r="B22" s="7" t="s">
        <v>11</v>
      </c>
      <c r="C22" s="13">
        <v>0</v>
      </c>
      <c r="D22" s="13">
        <v>45</v>
      </c>
      <c r="E22" s="13">
        <v>45</v>
      </c>
      <c r="F22" s="13">
        <v>45</v>
      </c>
      <c r="G22" s="13">
        <v>45</v>
      </c>
      <c r="H22" s="13">
        <v>45</v>
      </c>
      <c r="I22" s="13">
        <v>45</v>
      </c>
      <c r="J22" s="13">
        <v>45</v>
      </c>
      <c r="K22" s="13">
        <v>45</v>
      </c>
      <c r="L22" s="13">
        <v>45</v>
      </c>
      <c r="M22" s="13">
        <v>45</v>
      </c>
      <c r="N22" s="13">
        <v>45</v>
      </c>
      <c r="O22" s="13">
        <v>45</v>
      </c>
      <c r="P22" s="13">
        <v>45</v>
      </c>
      <c r="Q22" s="13">
        <v>45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x14ac:dyDescent="0.25">
      <c r="A23" s="7" t="s">
        <v>12</v>
      </c>
      <c r="B23" s="7" t="s">
        <v>7</v>
      </c>
      <c r="C23" s="13">
        <v>0</v>
      </c>
      <c r="D23" s="13">
        <v>400</v>
      </c>
      <c r="E23" s="13">
        <v>400</v>
      </c>
      <c r="F23" s="13">
        <v>400</v>
      </c>
      <c r="G23" s="13">
        <v>400</v>
      </c>
      <c r="H23" s="13">
        <v>400</v>
      </c>
      <c r="I23" s="13">
        <v>400</v>
      </c>
      <c r="J23" s="13">
        <v>400</v>
      </c>
      <c r="K23" s="13">
        <v>400</v>
      </c>
      <c r="L23" s="13">
        <v>400</v>
      </c>
      <c r="M23" s="13">
        <v>400</v>
      </c>
      <c r="N23" s="13">
        <v>400</v>
      </c>
      <c r="O23" s="13">
        <v>400</v>
      </c>
      <c r="P23" s="13">
        <v>400</v>
      </c>
      <c r="Q23" s="13">
        <v>400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x14ac:dyDescent="0.25">
      <c r="A24" s="7" t="s">
        <v>12</v>
      </c>
      <c r="B24" s="7" t="s">
        <v>16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s="2" customFormat="1" x14ac:dyDescent="0.25">
      <c r="A25" s="7" t="s">
        <v>12</v>
      </c>
      <c r="B25" s="27" t="s">
        <v>15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1:60" s="2" customFormat="1" x14ac:dyDescent="0.25">
      <c r="A26" s="7" t="s">
        <v>12</v>
      </c>
      <c r="B26" s="27" t="s">
        <v>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1:60" s="2" customFormat="1" x14ac:dyDescent="0.25">
      <c r="A27" s="7" t="s">
        <v>12</v>
      </c>
      <c r="B27" s="27" t="s">
        <v>13</v>
      </c>
      <c r="C27" s="13">
        <v>0</v>
      </c>
      <c r="D27" s="13">
        <v>20</v>
      </c>
      <c r="E27" s="13">
        <v>20</v>
      </c>
      <c r="F27" s="13">
        <v>20</v>
      </c>
      <c r="G27" s="13">
        <v>20</v>
      </c>
      <c r="H27" s="13">
        <v>20</v>
      </c>
      <c r="I27" s="13">
        <v>20</v>
      </c>
      <c r="J27" s="13">
        <v>20</v>
      </c>
      <c r="K27" s="13">
        <v>20</v>
      </c>
      <c r="L27" s="13">
        <v>20</v>
      </c>
      <c r="M27" s="13">
        <v>20</v>
      </c>
      <c r="N27" s="13">
        <v>20</v>
      </c>
      <c r="O27" s="13">
        <v>20</v>
      </c>
      <c r="P27" s="13">
        <v>20</v>
      </c>
      <c r="Q27" s="13">
        <v>20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</row>
    <row r="28" spans="1:60" x14ac:dyDescent="0.25">
      <c r="A28" s="2" t="s">
        <v>72</v>
      </c>
      <c r="B28" s="7" t="s">
        <v>14</v>
      </c>
      <c r="C28" s="13">
        <v>0</v>
      </c>
      <c r="D28" s="13">
        <v>10</v>
      </c>
      <c r="E28" s="13">
        <v>10</v>
      </c>
      <c r="F28" s="13">
        <v>10</v>
      </c>
      <c r="G28" s="13">
        <v>10</v>
      </c>
      <c r="H28" s="13">
        <v>10</v>
      </c>
      <c r="I28" s="13">
        <v>10</v>
      </c>
      <c r="J28" s="13">
        <v>10</v>
      </c>
      <c r="K28" s="13">
        <v>10</v>
      </c>
      <c r="L28" s="13">
        <v>10</v>
      </c>
      <c r="M28" s="13">
        <v>10</v>
      </c>
      <c r="N28" s="13">
        <v>10</v>
      </c>
      <c r="O28" s="13">
        <v>10</v>
      </c>
      <c r="P28" s="13">
        <v>10</v>
      </c>
      <c r="Q28" s="13">
        <v>10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s="2" customFormat="1" x14ac:dyDescent="0.25">
      <c r="A29" s="2" t="s">
        <v>72</v>
      </c>
      <c r="B29" s="2" t="s">
        <v>65</v>
      </c>
      <c r="C29" s="13">
        <v>10</v>
      </c>
      <c r="D29" s="13">
        <v>10</v>
      </c>
      <c r="E29" s="13">
        <v>10</v>
      </c>
      <c r="F29" s="13">
        <v>10</v>
      </c>
      <c r="G29" s="13">
        <v>10</v>
      </c>
      <c r="H29" s="13">
        <v>10</v>
      </c>
      <c r="I29" s="13">
        <v>10</v>
      </c>
      <c r="J29" s="13">
        <v>10</v>
      </c>
      <c r="K29" s="13">
        <v>10</v>
      </c>
      <c r="L29" s="13">
        <v>10</v>
      </c>
      <c r="M29" s="13">
        <v>10</v>
      </c>
      <c r="N29" s="13">
        <v>10</v>
      </c>
      <c r="O29" s="13">
        <v>10</v>
      </c>
      <c r="P29" s="13">
        <v>10</v>
      </c>
      <c r="Q29" s="13">
        <v>10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60" s="2" customFormat="1" x14ac:dyDescent="0.25">
      <c r="A30" s="2" t="s">
        <v>72</v>
      </c>
      <c r="B30" s="2" t="s">
        <v>73</v>
      </c>
      <c r="C30" s="13">
        <v>0</v>
      </c>
      <c r="D30" s="13">
        <v>10</v>
      </c>
      <c r="E30" s="13">
        <v>10</v>
      </c>
      <c r="F30" s="13">
        <v>10</v>
      </c>
      <c r="G30" s="13">
        <v>10</v>
      </c>
      <c r="H30" s="13">
        <v>10</v>
      </c>
      <c r="I30" s="13">
        <v>10</v>
      </c>
      <c r="J30" s="13">
        <v>10</v>
      </c>
      <c r="K30" s="13">
        <v>10</v>
      </c>
      <c r="L30" s="13">
        <v>10</v>
      </c>
      <c r="M30" s="13">
        <v>10</v>
      </c>
      <c r="N30" s="13">
        <v>10</v>
      </c>
      <c r="O30" s="13">
        <v>10</v>
      </c>
      <c r="P30" s="13">
        <v>10</v>
      </c>
      <c r="Q30" s="13">
        <v>10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1:60" s="2" customFormat="1" x14ac:dyDescent="0.25">
      <c r="A31" s="2" t="s">
        <v>72</v>
      </c>
      <c r="B31" s="2" t="s">
        <v>93</v>
      </c>
      <c r="C31" s="13">
        <v>3</v>
      </c>
      <c r="D31" s="13">
        <v>3</v>
      </c>
      <c r="E31" s="13">
        <v>3</v>
      </c>
      <c r="F31" s="13">
        <v>3</v>
      </c>
      <c r="G31" s="13">
        <v>3</v>
      </c>
      <c r="H31" s="13">
        <v>3</v>
      </c>
      <c r="I31" s="13">
        <v>3</v>
      </c>
      <c r="J31" s="13">
        <v>3</v>
      </c>
      <c r="K31" s="13">
        <v>3</v>
      </c>
      <c r="L31" s="13">
        <v>3</v>
      </c>
      <c r="M31" s="13">
        <v>3</v>
      </c>
      <c r="N31" s="13">
        <v>3</v>
      </c>
      <c r="O31" s="13">
        <v>3</v>
      </c>
      <c r="P31" s="13">
        <v>3</v>
      </c>
      <c r="Q31" s="1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</row>
    <row r="32" spans="1:60" s="2" customFormat="1" x14ac:dyDescent="0.25">
      <c r="A32" s="2" t="s">
        <v>23</v>
      </c>
      <c r="B32" s="2" t="s">
        <v>64</v>
      </c>
      <c r="C32" s="13">
        <v>0</v>
      </c>
      <c r="D32" s="13">
        <v>100</v>
      </c>
      <c r="E32" s="13">
        <v>100</v>
      </c>
      <c r="F32" s="13">
        <v>100</v>
      </c>
      <c r="G32" s="13">
        <v>100</v>
      </c>
      <c r="H32" s="13">
        <v>100</v>
      </c>
      <c r="I32" s="13">
        <v>100</v>
      </c>
      <c r="J32" s="13">
        <v>100</v>
      </c>
      <c r="K32" s="13">
        <v>100</v>
      </c>
      <c r="L32" s="13">
        <v>100</v>
      </c>
      <c r="M32" s="13">
        <v>100</v>
      </c>
      <c r="N32" s="13">
        <v>100</v>
      </c>
      <c r="O32" s="13">
        <v>100</v>
      </c>
      <c r="P32" s="13">
        <v>100</v>
      </c>
      <c r="Q32" s="13">
        <v>100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spans="1:60" s="2" customFormat="1" x14ac:dyDescent="0.25">
      <c r="A33" s="2" t="s">
        <v>24</v>
      </c>
      <c r="B33" s="2" t="s">
        <v>68</v>
      </c>
      <c r="C33" s="13">
        <v>0</v>
      </c>
      <c r="D33" s="13">
        <v>200</v>
      </c>
      <c r="E33" s="13">
        <v>200</v>
      </c>
      <c r="F33" s="13">
        <v>200</v>
      </c>
      <c r="G33" s="13">
        <v>200</v>
      </c>
      <c r="H33" s="13">
        <v>200</v>
      </c>
      <c r="I33" s="13">
        <v>200</v>
      </c>
      <c r="J33" s="13">
        <v>200</v>
      </c>
      <c r="K33" s="13">
        <v>200</v>
      </c>
      <c r="L33" s="13">
        <v>200</v>
      </c>
      <c r="M33" s="13">
        <v>200</v>
      </c>
      <c r="N33" s="13">
        <v>200</v>
      </c>
      <c r="O33" s="13">
        <v>200</v>
      </c>
      <c r="P33" s="13">
        <v>200</v>
      </c>
      <c r="Q33" s="13">
        <v>200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spans="1:60" x14ac:dyDescent="0.25">
      <c r="A34" t="s">
        <v>25</v>
      </c>
      <c r="B34" s="2" t="s">
        <v>69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</row>
    <row r="35" spans="1:60" x14ac:dyDescent="0.25">
      <c r="A35" t="s">
        <v>27</v>
      </c>
      <c r="B35" s="2" t="s">
        <v>70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20</v>
      </c>
      <c r="I35" s="13">
        <v>20</v>
      </c>
      <c r="J35" s="13">
        <v>20</v>
      </c>
      <c r="K35" s="13">
        <v>20</v>
      </c>
      <c r="L35" s="13">
        <v>20</v>
      </c>
      <c r="M35" s="13">
        <v>20</v>
      </c>
      <c r="N35" s="13">
        <v>20</v>
      </c>
      <c r="O35" s="13">
        <v>20</v>
      </c>
      <c r="P35" s="13">
        <v>20</v>
      </c>
      <c r="Q35" s="13">
        <v>20</v>
      </c>
    </row>
    <row r="36" spans="1:60" x14ac:dyDescent="0.25">
      <c r="A36" t="s">
        <v>9</v>
      </c>
      <c r="B36" s="2" t="s">
        <v>71</v>
      </c>
      <c r="C36" s="13">
        <v>10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</row>
    <row r="37" spans="1:60" x14ac:dyDescent="0.25">
      <c r="A37" t="s">
        <v>9</v>
      </c>
      <c r="B37" s="2" t="s">
        <v>74</v>
      </c>
      <c r="C37" s="13">
        <v>50</v>
      </c>
      <c r="D37" s="13">
        <v>100</v>
      </c>
      <c r="E37" s="13">
        <v>71</v>
      </c>
      <c r="F37" s="13">
        <v>71</v>
      </c>
      <c r="G37" s="13">
        <v>71</v>
      </c>
      <c r="H37" s="13">
        <v>71</v>
      </c>
      <c r="I37" s="13">
        <v>71</v>
      </c>
      <c r="J37" s="13">
        <v>50</v>
      </c>
      <c r="K37" s="13">
        <v>50</v>
      </c>
      <c r="L37" s="13">
        <v>50</v>
      </c>
      <c r="M37" s="13">
        <v>50</v>
      </c>
      <c r="N37" s="13">
        <v>50</v>
      </c>
      <c r="O37" s="13">
        <v>50</v>
      </c>
      <c r="P37" s="13">
        <v>50</v>
      </c>
      <c r="Q37" s="13">
        <v>50</v>
      </c>
    </row>
    <row r="38" spans="1:60" x14ac:dyDescent="0.25">
      <c r="A38" t="s">
        <v>28</v>
      </c>
      <c r="B38" t="s">
        <v>66</v>
      </c>
      <c r="C38" s="13">
        <v>100</v>
      </c>
      <c r="D38" s="13">
        <v>100</v>
      </c>
      <c r="E38" s="13">
        <v>100</v>
      </c>
      <c r="F38" s="13">
        <v>100</v>
      </c>
      <c r="G38" s="13">
        <v>100</v>
      </c>
      <c r="H38" s="13">
        <v>100</v>
      </c>
      <c r="I38" s="13">
        <v>100</v>
      </c>
      <c r="J38" s="13">
        <v>100</v>
      </c>
      <c r="K38" s="13">
        <v>100</v>
      </c>
      <c r="L38" s="13">
        <v>100</v>
      </c>
      <c r="M38" s="13">
        <v>100</v>
      </c>
      <c r="N38" s="13">
        <v>100</v>
      </c>
      <c r="O38" s="13">
        <v>100</v>
      </c>
      <c r="P38" s="13">
        <v>100</v>
      </c>
      <c r="Q38" s="13">
        <v>100</v>
      </c>
    </row>
    <row r="39" spans="1:60" x14ac:dyDescent="0.25">
      <c r="A39" t="s">
        <v>28</v>
      </c>
      <c r="B39" t="s">
        <v>67</v>
      </c>
      <c r="C39" s="13">
        <v>140</v>
      </c>
      <c r="D39" s="13">
        <v>360</v>
      </c>
      <c r="E39" s="13">
        <v>0</v>
      </c>
      <c r="F39" s="13">
        <v>0</v>
      </c>
      <c r="G39" s="13">
        <v>400</v>
      </c>
      <c r="H39" s="13">
        <v>0</v>
      </c>
      <c r="I39" s="13">
        <v>0</v>
      </c>
      <c r="J39" s="13">
        <v>0</v>
      </c>
      <c r="K39" s="13">
        <v>600</v>
      </c>
      <c r="L39" s="13">
        <v>0</v>
      </c>
      <c r="M39" s="13">
        <v>0</v>
      </c>
      <c r="N39" s="13">
        <v>0</v>
      </c>
      <c r="O39" s="13">
        <v>0</v>
      </c>
      <c r="P39" s="13">
        <v>600</v>
      </c>
      <c r="Q39" s="13">
        <v>0</v>
      </c>
    </row>
    <row r="40" spans="1:60" x14ac:dyDescent="0.25">
      <c r="A40" t="s">
        <v>28</v>
      </c>
      <c r="B40" t="s">
        <v>95</v>
      </c>
      <c r="C40" s="13">
        <v>0</v>
      </c>
      <c r="D40" s="13">
        <v>169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60" x14ac:dyDescent="0.25">
      <c r="A41" t="s">
        <v>29</v>
      </c>
      <c r="B41" t="s">
        <v>96</v>
      </c>
      <c r="C41" s="13">
        <v>0</v>
      </c>
      <c r="D41" s="13">
        <v>0</v>
      </c>
      <c r="E41" s="13">
        <v>0</v>
      </c>
      <c r="F41" s="13">
        <v>0</v>
      </c>
      <c r="G41" s="13">
        <v>500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</row>
    <row r="42" spans="1:60" x14ac:dyDescent="0.25">
      <c r="A42" t="s">
        <v>29</v>
      </c>
      <c r="B42" t="s">
        <v>98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1500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</row>
    <row r="43" spans="1:60" x14ac:dyDescent="0.25">
      <c r="A43" t="s">
        <v>29</v>
      </c>
      <c r="B43" t="s">
        <v>97</v>
      </c>
      <c r="C43" s="13">
        <v>0</v>
      </c>
      <c r="D43" s="13">
        <v>50</v>
      </c>
      <c r="E43" s="13">
        <v>50</v>
      </c>
      <c r="F43" s="13">
        <v>50</v>
      </c>
      <c r="G43" s="13">
        <v>500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</row>
    <row r="44" spans="1:60" x14ac:dyDescent="0.25">
      <c r="A44" t="s">
        <v>29</v>
      </c>
      <c r="B44" t="s">
        <v>94</v>
      </c>
      <c r="C44" s="13">
        <v>0</v>
      </c>
      <c r="D44" s="13">
        <v>50</v>
      </c>
      <c r="E44" s="13">
        <v>50</v>
      </c>
      <c r="F44" s="13">
        <v>50</v>
      </c>
      <c r="G44" s="13">
        <v>50</v>
      </c>
      <c r="H44" s="13">
        <v>50</v>
      </c>
      <c r="I44" s="13">
        <v>50</v>
      </c>
      <c r="J44" s="13">
        <v>50</v>
      </c>
      <c r="K44" s="13">
        <v>50</v>
      </c>
      <c r="L44" s="13">
        <v>50</v>
      </c>
      <c r="M44" s="13">
        <v>50</v>
      </c>
      <c r="N44" s="13">
        <v>50</v>
      </c>
      <c r="O44" s="13">
        <v>50</v>
      </c>
      <c r="P44" s="13">
        <v>50</v>
      </c>
      <c r="Q44" s="13">
        <v>50</v>
      </c>
    </row>
    <row r="45" spans="1:60" x14ac:dyDescent="0.25">
      <c r="B45" s="7"/>
    </row>
    <row r="46" spans="1:60" x14ac:dyDescent="0.25">
      <c r="B46" s="27"/>
    </row>
    <row r="47" spans="1:60" x14ac:dyDescent="0.25">
      <c r="B47" s="27"/>
    </row>
    <row r="48" spans="1:60" x14ac:dyDescent="0.25">
      <c r="B48" s="27"/>
    </row>
    <row r="49" spans="2:2" x14ac:dyDescent="0.25">
      <c r="B49" s="27"/>
    </row>
    <row r="50" spans="2:2" x14ac:dyDescent="0.25">
      <c r="B50" s="27"/>
    </row>
    <row r="51" spans="2:2" x14ac:dyDescent="0.25">
      <c r="B51" s="27"/>
    </row>
  </sheetData>
  <mergeCells count="3">
    <mergeCell ref="I6:K6"/>
    <mergeCell ref="L7:N7"/>
    <mergeCell ref="C3:N5"/>
  </mergeCells>
  <hyperlinks>
    <hyperlink ref="L7" r:id="rId1" xr:uid="{91EB9D4B-33D2-4037-B920-1E2C1299760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32BE-DE31-4521-B98F-4D3C7BDF8E01}">
  <dimension ref="A1:M22"/>
  <sheetViews>
    <sheetView showGridLines="0" workbookViewId="0">
      <selection activeCell="B6" sqref="B6"/>
    </sheetView>
  </sheetViews>
  <sheetFormatPr baseColWidth="10" defaultRowHeight="15" x14ac:dyDescent="0.25"/>
  <cols>
    <col min="1" max="1" width="27.140625" style="9" bestFit="1" customWidth="1"/>
    <col min="2" max="2" width="72.5703125" style="10" bestFit="1" customWidth="1"/>
    <col min="3" max="3" width="21" style="9" bestFit="1" customWidth="1"/>
    <col min="4" max="16384" width="11.42578125" style="9"/>
  </cols>
  <sheetData>
    <row r="1" spans="1:13" x14ac:dyDescent="0.25">
      <c r="A1" s="4"/>
      <c r="B1"/>
      <c r="C1"/>
      <c r="D1"/>
      <c r="E1"/>
      <c r="F1"/>
      <c r="G1"/>
      <c r="H1"/>
      <c r="I1"/>
      <c r="J1"/>
      <c r="K1"/>
      <c r="L1"/>
      <c r="M1"/>
    </row>
    <row r="2" spans="1:13" x14ac:dyDescent="0.25">
      <c r="A2" s="4"/>
      <c r="B2"/>
      <c r="C2"/>
      <c r="D2"/>
      <c r="E2"/>
      <c r="F2"/>
      <c r="G2"/>
      <c r="H2"/>
      <c r="I2"/>
      <c r="J2"/>
      <c r="K2"/>
      <c r="L2"/>
      <c r="M2"/>
    </row>
    <row r="3" spans="1:13" ht="15" customHeight="1" x14ac:dyDescent="0.25">
      <c r="A3" s="4"/>
      <c r="B3" s="33" t="s">
        <v>60</v>
      </c>
      <c r="C3" s="21"/>
      <c r="D3" s="21"/>
      <c r="E3" s="21"/>
      <c r="F3" s="21"/>
      <c r="G3" s="21"/>
      <c r="H3" s="21"/>
      <c r="I3"/>
      <c r="J3"/>
      <c r="K3"/>
    </row>
    <row r="4" spans="1:13" ht="15" customHeight="1" x14ac:dyDescent="0.25">
      <c r="A4" s="4"/>
      <c r="B4" s="33"/>
      <c r="C4" s="21"/>
      <c r="D4" s="21"/>
      <c r="E4" s="21"/>
      <c r="F4" s="21"/>
      <c r="G4" s="21"/>
      <c r="H4" s="21"/>
      <c r="I4"/>
      <c r="J4"/>
      <c r="K4"/>
    </row>
    <row r="5" spans="1:13" ht="15" customHeight="1" x14ac:dyDescent="0.25">
      <c r="A5" s="4"/>
      <c r="B5" s="33"/>
      <c r="C5" s="21"/>
      <c r="D5" s="21"/>
      <c r="E5" s="21"/>
      <c r="F5" s="21"/>
      <c r="G5" s="21"/>
      <c r="H5" s="21"/>
      <c r="I5"/>
      <c r="J5"/>
      <c r="K5"/>
    </row>
    <row r="6" spans="1:13" ht="34.5" x14ac:dyDescent="0.25">
      <c r="A6" s="4"/>
      <c r="B6" s="25"/>
      <c r="C6" s="21"/>
      <c r="D6" s="21"/>
      <c r="E6" s="21"/>
      <c r="G6" s="25"/>
      <c r="H6" s="25"/>
      <c r="I6"/>
      <c r="J6"/>
      <c r="K6"/>
    </row>
    <row r="7" spans="1:13" x14ac:dyDescent="0.25">
      <c r="A7" s="4"/>
      <c r="B7" s="26" t="s">
        <v>35</v>
      </c>
      <c r="D7"/>
      <c r="E7"/>
      <c r="F7"/>
      <c r="G7"/>
      <c r="H7"/>
      <c r="J7" s="26"/>
      <c r="K7" s="26"/>
    </row>
    <row r="8" spans="1:13" x14ac:dyDescent="0.25">
      <c r="A8" s="4"/>
      <c r="B8"/>
      <c r="C8"/>
      <c r="D8"/>
      <c r="E8"/>
      <c r="F8"/>
      <c r="G8"/>
      <c r="H8"/>
      <c r="I8"/>
      <c r="J8"/>
      <c r="K8"/>
    </row>
    <row r="9" spans="1:13" x14ac:dyDescent="0.25">
      <c r="A9" s="4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5">
      <c r="A10" s="31" t="s">
        <v>20</v>
      </c>
      <c r="B10" s="31" t="s">
        <v>31</v>
      </c>
    </row>
    <row r="11" spans="1:13" x14ac:dyDescent="0.25">
      <c r="A11" s="31" t="s">
        <v>12</v>
      </c>
      <c r="B11" s="32" t="s">
        <v>75</v>
      </c>
    </row>
    <row r="12" spans="1:13" x14ac:dyDescent="0.25">
      <c r="A12" s="31" t="s">
        <v>22</v>
      </c>
      <c r="B12" s="32" t="s">
        <v>76</v>
      </c>
    </row>
    <row r="13" spans="1:13" x14ac:dyDescent="0.25">
      <c r="A13" s="31" t="s">
        <v>23</v>
      </c>
      <c r="B13" s="32" t="s">
        <v>79</v>
      </c>
    </row>
    <row r="14" spans="1:13" x14ac:dyDescent="0.25">
      <c r="A14" s="31" t="s">
        <v>6</v>
      </c>
      <c r="B14" s="32" t="s">
        <v>78</v>
      </c>
    </row>
    <row r="15" spans="1:13" x14ac:dyDescent="0.25">
      <c r="A15" s="31" t="s">
        <v>2</v>
      </c>
      <c r="B15" s="32" t="s">
        <v>77</v>
      </c>
    </row>
    <row r="16" spans="1:13" x14ac:dyDescent="0.25">
      <c r="A16" s="31" t="s">
        <v>24</v>
      </c>
      <c r="B16" s="32" t="s">
        <v>80</v>
      </c>
    </row>
    <row r="17" spans="1:2" x14ac:dyDescent="0.25">
      <c r="A17" s="31" t="s">
        <v>25</v>
      </c>
      <c r="B17" s="32" t="s">
        <v>81</v>
      </c>
    </row>
    <row r="18" spans="1:2" x14ac:dyDescent="0.25">
      <c r="A18" s="31" t="s">
        <v>26</v>
      </c>
      <c r="B18" s="32" t="s">
        <v>82</v>
      </c>
    </row>
    <row r="19" spans="1:2" x14ac:dyDescent="0.25">
      <c r="A19" s="31" t="s">
        <v>27</v>
      </c>
      <c r="B19" s="32" t="s">
        <v>85</v>
      </c>
    </row>
    <row r="20" spans="1:2" x14ac:dyDescent="0.25">
      <c r="A20" s="31" t="s">
        <v>9</v>
      </c>
      <c r="B20" s="32" t="s">
        <v>86</v>
      </c>
    </row>
    <row r="21" spans="1:2" x14ac:dyDescent="0.25">
      <c r="A21" s="31" t="s">
        <v>28</v>
      </c>
      <c r="B21" s="32" t="s">
        <v>83</v>
      </c>
    </row>
    <row r="22" spans="1:2" x14ac:dyDescent="0.25">
      <c r="A22" s="31" t="s">
        <v>29</v>
      </c>
      <c r="B22" s="32" t="s">
        <v>84</v>
      </c>
    </row>
  </sheetData>
  <mergeCells count="1">
    <mergeCell ref="B3:B5"/>
  </mergeCells>
  <hyperlinks>
    <hyperlink ref="B7" r:id="rId1" xr:uid="{606080DD-CE03-4602-93D5-11363538B08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Presupuesto</vt:lpstr>
      <vt:lpstr>Ingresos</vt:lpstr>
      <vt:lpstr>Egresos</vt:lpstr>
      <vt:lpstr>Categorías</vt:lpstr>
      <vt:lpstr>Presupuesto!Área_de_impresión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PIOVANO Melina</cp:lastModifiedBy>
  <cp:lastPrinted>2021-11-10T12:46:13Z</cp:lastPrinted>
  <dcterms:created xsi:type="dcterms:W3CDTF">2016-09-04T20:30:42Z</dcterms:created>
  <dcterms:modified xsi:type="dcterms:W3CDTF">2021-11-12T11:32:04Z</dcterms:modified>
</cp:coreProperties>
</file>